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_LIFE ČESKÉ STŘEDOHOŘÍ\Aktivita C1 - C3  Obnovní management, pastva, kosení\Dohody a smlouvy\Dohody a smlouvy 2019\SOD - PPK\Louka Milešovka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List1!$F$5:$G$12</definedName>
    <definedName name="Příplatek_za_přístupnost_pozemku">List1!#REF!</definedName>
    <definedName name="Příplatek_za_svažitost_pozemku">List1!#REF!</definedName>
    <definedName name="Přístupnost">List1!#REF!</definedName>
    <definedName name="Svažitost">List1!#REF!</definedName>
  </definedNames>
  <calcPr calcId="152511"/>
</workbook>
</file>

<file path=xl/calcChain.xml><?xml version="1.0" encoding="utf-8"?>
<calcChain xmlns="http://schemas.openxmlformats.org/spreadsheetml/2006/main">
  <c r="F4" i="1" l="1"/>
  <c r="H4" i="1" s="1"/>
  <c r="F5" i="1"/>
  <c r="H5" i="1" s="1"/>
  <c r="F6" i="1"/>
  <c r="H6" i="1" s="1"/>
  <c r="F19" i="1"/>
  <c r="H19" i="1" s="1"/>
  <c r="H22" i="1" s="1"/>
  <c r="F20" i="1"/>
  <c r="H20" i="1" s="1"/>
  <c r="F21" i="1"/>
  <c r="H21" i="1" s="1"/>
  <c r="E22" i="1"/>
  <c r="A29" i="1" s="1"/>
  <c r="E7" i="1"/>
  <c r="A14" i="1" s="1"/>
  <c r="H7" i="1" l="1"/>
  <c r="F7" i="1"/>
  <c r="F22" i="1"/>
  <c r="H8" i="1"/>
  <c r="H9" i="1" s="1"/>
  <c r="H23" i="1" l="1"/>
  <c r="H24" i="1" s="1"/>
</calcChain>
</file>

<file path=xl/sharedStrings.xml><?xml version="1.0" encoding="utf-8"?>
<sst xmlns="http://schemas.openxmlformats.org/spreadsheetml/2006/main" count="46" uniqueCount="30">
  <si>
    <t>Položky</t>
  </si>
  <si>
    <t>MJ</t>
  </si>
  <si>
    <t>Cena celkem (Kč bez DPH)</t>
  </si>
  <si>
    <t>ha</t>
  </si>
  <si>
    <t>Cena celkem bez DPH</t>
  </si>
  <si>
    <t>Celková plocha</t>
  </si>
  <si>
    <t xml:space="preserve">Počet MJ </t>
  </si>
  <si>
    <t>Shrabání a stahání vzniklé hmoty na hromady</t>
  </si>
  <si>
    <t>X</t>
  </si>
  <si>
    <t>DPH**</t>
  </si>
  <si>
    <t>Cena celkem s DPH</t>
  </si>
  <si>
    <t>** Pokud zhotovitel není plátce DPH doplnit do políčka DPH (I7) číslovku "0". Následná cena celkem s DPH bude rovna ceně celkem bez DPH.</t>
  </si>
  <si>
    <t>-</t>
  </si>
  <si>
    <t>x</t>
  </si>
  <si>
    <t>Likvidace vyřezané hmoty</t>
  </si>
  <si>
    <t>Výřez nežádoucích dřevin nad 1 m výšky</t>
  </si>
  <si>
    <t>* Souhrná cena dle NOO 2019 za obnovní management na 1 ha je 60 000 kč.</t>
  </si>
  <si>
    <t>Cena MJ (Kč bez DPH)</t>
  </si>
  <si>
    <t>Cena za celkovou plochu (Kč bez DPH) *</t>
  </si>
  <si>
    <t>V buňce E6 byl překročen limit 60 000,-Kč bez DPH.</t>
  </si>
  <si>
    <t>Příloha č. 1 - Položkový rozpočet</t>
  </si>
  <si>
    <t>Sečení křovinořezem</t>
  </si>
  <si>
    <t>* Souhrná cena dle NOO 2019 za obnovní management na 1 ha je 27 000 kč.</t>
  </si>
  <si>
    <t>V buňce E6 byl překročen limit 27 000,-Kč bez DPH.</t>
  </si>
  <si>
    <t>Cena celkem za MJ (Kč bez DPH)</t>
  </si>
  <si>
    <t>Příplatek za ztížené podmínky (%)</t>
  </si>
  <si>
    <t>Obnovní management -  Výřez</t>
  </si>
  <si>
    <t>Obnovní management - Sečení</t>
  </si>
  <si>
    <t>Shrabání a stahání vzniklé hmoty a stařiny na hromady</t>
  </si>
  <si>
    <t>Likvidace pokosené a shrabané biomasy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</si>
</sst>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000"/>
    <numFmt numFmtId="165" formatCode="#,##0.00\ _K_č"/>
    <numFmt numFmtId="166" formatCode="#,##0.00\ &quot;Kč&quot;"/>
  </numFmts>
  <fonts count="14" x14ac:knownFonts="1">
    <font>
      <sz val="11"/>
      <color theme="1"/>
      <name val="Calibri"/>
      <charset val="238"/>
      <scheme val="minor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22"/>
      <color rgb="FFFF0000"/>
      <name val="Arial"/>
      <family val="2"/>
      <charset val="238"/>
    </font>
    <font>
      <sz val="22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49">
    <xf numFmtId="0" fontId="0" fillId="0" borderId="0" xfId="0" applyAlignment="1"/>
    <xf numFmtId="43" fontId="2" fillId="2" borderId="5" xfId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/>
    <xf numFmtId="0" fontId="4" fillId="7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centerContinuous" vertical="top"/>
    </xf>
    <xf numFmtId="164" fontId="4" fillId="7" borderId="4" xfId="0" applyNumberFormat="1" applyFont="1" applyFill="1" applyBorder="1" applyAlignment="1">
      <alignment horizontal="right" vertical="top"/>
    </xf>
    <xf numFmtId="0" fontId="4" fillId="7" borderId="4" xfId="0" applyFont="1" applyFill="1" applyBorder="1" applyAlignment="1">
      <alignment horizontal="right" vertical="top"/>
    </xf>
    <xf numFmtId="0" fontId="2" fillId="7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165" fontId="2" fillId="2" borderId="5" xfId="1" applyNumberFormat="1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Continuous"/>
    </xf>
    <xf numFmtId="0" fontId="4" fillId="3" borderId="5" xfId="0" applyFont="1" applyFill="1" applyBorder="1" applyAlignment="1"/>
    <xf numFmtId="166" fontId="4" fillId="3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/>
    <xf numFmtId="4" fontId="4" fillId="3" borderId="5" xfId="0" applyNumberFormat="1" applyFont="1" applyFill="1" applyBorder="1" applyAlignment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Continuous" vertical="top"/>
    </xf>
    <xf numFmtId="164" fontId="4" fillId="2" borderId="5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0" fontId="4" fillId="8" borderId="5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Continuous" vertical="top"/>
    </xf>
    <xf numFmtId="164" fontId="4" fillId="8" borderId="5" xfId="0" applyNumberFormat="1" applyFont="1" applyFill="1" applyBorder="1" applyAlignment="1">
      <alignment horizontal="right" vertical="top"/>
    </xf>
    <xf numFmtId="0" fontId="4" fillId="8" borderId="5" xfId="0" applyFont="1" applyFill="1" applyBorder="1" applyAlignment="1">
      <alignment horizontal="right" vertical="top"/>
    </xf>
    <xf numFmtId="4" fontId="4" fillId="8" borderId="5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Continuous" vertical="top"/>
    </xf>
    <xf numFmtId="164" fontId="2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/>
    </xf>
    <xf numFmtId="0" fontId="7" fillId="5" borderId="0" xfId="4" applyAlignment="1"/>
    <xf numFmtId="0" fontId="2" fillId="0" borderId="0" xfId="0" applyFont="1" applyAlignment="1">
      <alignment horizontal="left" vertical="top" wrapText="1"/>
    </xf>
    <xf numFmtId="0" fontId="8" fillId="4" borderId="0" xfId="3" applyFont="1"/>
    <xf numFmtId="0" fontId="2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</cellXfs>
  <cellStyles count="5">
    <cellStyle name="Čárka" xfId="1" builtinId="3"/>
    <cellStyle name="Chybně" xfId="4" builtinId="27"/>
    <cellStyle name="Normální" xfId="0" builtinId="0"/>
    <cellStyle name="Normální 2" xfId="2"/>
    <cellStyle name="Správně" xfId="3" builtinId="2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118" zoomScaleNormal="118" workbookViewId="0">
      <selection activeCell="E27" sqref="E27"/>
    </sheetView>
  </sheetViews>
  <sheetFormatPr defaultRowHeight="14.25" x14ac:dyDescent="0.2"/>
  <cols>
    <col min="1" max="1" width="40.7109375" style="44" customWidth="1"/>
    <col min="2" max="2" width="5.7109375" style="43" customWidth="1"/>
    <col min="3" max="3" width="6.7109375" style="43" customWidth="1"/>
    <col min="4" max="4" width="8.5703125" style="7" customWidth="1"/>
    <col min="5" max="5" width="19.7109375" style="7" customWidth="1"/>
    <col min="6" max="6" width="13.140625" style="7" customWidth="1"/>
    <col min="7" max="7" width="13.28515625" style="7" customWidth="1"/>
    <col min="8" max="8" width="18" style="42" customWidth="1"/>
    <col min="9" max="9" width="8.5703125" style="42" customWidth="1"/>
    <col min="10" max="10" width="8.5703125" style="7" hidden="1" customWidth="1"/>
    <col min="11" max="11" width="59" style="7" hidden="1" customWidth="1"/>
    <col min="12" max="16" width="8.5703125" style="7" customWidth="1"/>
    <col min="17" max="17" width="13.42578125" style="7" customWidth="1"/>
    <col min="18" max="1026" width="8.5703125" style="7" customWidth="1"/>
    <col min="1027" max="16384" width="9.140625" style="7"/>
  </cols>
  <sheetData>
    <row r="1" spans="1:11" ht="15" thickBot="1" x14ac:dyDescent="0.25">
      <c r="A1" s="45" t="s">
        <v>20</v>
      </c>
    </row>
    <row r="2" spans="1:11" ht="61.5" customHeight="1" thickBot="1" x14ac:dyDescent="0.25">
      <c r="A2" s="2" t="s">
        <v>0</v>
      </c>
      <c r="B2" s="3" t="s">
        <v>1</v>
      </c>
      <c r="C2" s="3" t="s">
        <v>5</v>
      </c>
      <c r="D2" s="3" t="s">
        <v>6</v>
      </c>
      <c r="E2" s="3" t="s">
        <v>18</v>
      </c>
      <c r="F2" s="3" t="s">
        <v>17</v>
      </c>
      <c r="G2" s="3" t="s">
        <v>25</v>
      </c>
      <c r="H2" s="4" t="s">
        <v>24</v>
      </c>
      <c r="I2" s="5"/>
      <c r="J2" s="6"/>
    </row>
    <row r="3" spans="1:11" x14ac:dyDescent="0.2">
      <c r="A3" s="8" t="s">
        <v>26</v>
      </c>
      <c r="B3" s="9"/>
      <c r="C3" s="9"/>
      <c r="D3" s="10"/>
      <c r="E3" s="10"/>
      <c r="F3" s="11"/>
      <c r="G3" s="11"/>
      <c r="H3" s="12"/>
      <c r="I3" s="5"/>
      <c r="J3" s="6"/>
    </row>
    <row r="4" spans="1:11" x14ac:dyDescent="0.2">
      <c r="A4" s="13" t="s">
        <v>15</v>
      </c>
      <c r="B4" s="14" t="s">
        <v>3</v>
      </c>
      <c r="C4" s="14">
        <v>0.84</v>
      </c>
      <c r="D4" s="14">
        <v>0.75600000000000001</v>
      </c>
      <c r="E4" s="15"/>
      <c r="F4" s="1">
        <f>E4*D4</f>
        <v>0</v>
      </c>
      <c r="G4" s="16"/>
      <c r="H4" s="1">
        <f>F4*((100+G4)/100)</f>
        <v>0</v>
      </c>
      <c r="I4" s="5"/>
      <c r="J4" s="6">
        <v>10</v>
      </c>
      <c r="K4" s="7">
        <v>10</v>
      </c>
    </row>
    <row r="5" spans="1:11" x14ac:dyDescent="0.2">
      <c r="A5" s="13" t="s">
        <v>7</v>
      </c>
      <c r="B5" s="17" t="s">
        <v>8</v>
      </c>
      <c r="C5" s="14">
        <v>0.84</v>
      </c>
      <c r="D5" s="14">
        <v>0.75600000000000001</v>
      </c>
      <c r="E5" s="18"/>
      <c r="F5" s="1">
        <f t="shared" ref="F5:F6" si="0">E5*D5</f>
        <v>0</v>
      </c>
      <c r="G5" s="16"/>
      <c r="H5" s="1">
        <f t="shared" ref="H5:H6" si="1">F5*((100+G5)/100)</f>
        <v>0</v>
      </c>
      <c r="I5" s="5"/>
      <c r="J5" s="6">
        <v>20</v>
      </c>
      <c r="K5" s="7">
        <v>20</v>
      </c>
    </row>
    <row r="6" spans="1:11" x14ac:dyDescent="0.2">
      <c r="A6" s="13" t="s">
        <v>14</v>
      </c>
      <c r="B6" s="17" t="s">
        <v>13</v>
      </c>
      <c r="C6" s="14">
        <v>0.84</v>
      </c>
      <c r="D6" s="14">
        <v>0.75600000000000001</v>
      </c>
      <c r="E6" s="18"/>
      <c r="F6" s="1">
        <f t="shared" si="0"/>
        <v>0</v>
      </c>
      <c r="G6" s="16"/>
      <c r="H6" s="1">
        <f t="shared" si="1"/>
        <v>0</v>
      </c>
      <c r="I6" s="5"/>
      <c r="J6" s="6">
        <v>30</v>
      </c>
      <c r="K6" s="7">
        <v>30</v>
      </c>
    </row>
    <row r="7" spans="1:11" x14ac:dyDescent="0.2">
      <c r="A7" s="19" t="s">
        <v>4</v>
      </c>
      <c r="B7" s="20"/>
      <c r="C7" s="20"/>
      <c r="D7" s="21"/>
      <c r="E7" s="22">
        <f>SUM(E4:E6)</f>
        <v>0</v>
      </c>
      <c r="F7" s="22">
        <f t="shared" ref="F7" si="2">SUM(F4:F6)</f>
        <v>0</v>
      </c>
      <c r="G7" s="23"/>
      <c r="H7" s="24">
        <f>SUM(H4:H6)</f>
        <v>0</v>
      </c>
      <c r="I7" s="5"/>
      <c r="J7" s="7">
        <v>40</v>
      </c>
      <c r="K7" s="7">
        <v>40</v>
      </c>
    </row>
    <row r="8" spans="1:11" x14ac:dyDescent="0.2">
      <c r="A8" s="25" t="s">
        <v>9</v>
      </c>
      <c r="B8" s="26"/>
      <c r="C8" s="26"/>
      <c r="D8" s="27"/>
      <c r="E8" s="27"/>
      <c r="F8" s="28"/>
      <c r="G8" s="28"/>
      <c r="H8" s="29">
        <f>H7*0.21</f>
        <v>0</v>
      </c>
      <c r="I8" s="5"/>
      <c r="J8" s="6"/>
      <c r="K8" s="7">
        <v>50</v>
      </c>
    </row>
    <row r="9" spans="1:11" x14ac:dyDescent="0.2">
      <c r="A9" s="30" t="s">
        <v>10</v>
      </c>
      <c r="B9" s="31"/>
      <c r="C9" s="31"/>
      <c r="D9" s="32"/>
      <c r="E9" s="32"/>
      <c r="F9" s="33"/>
      <c r="G9" s="33"/>
      <c r="H9" s="34">
        <f>SUM(H7:H8)</f>
        <v>0</v>
      </c>
      <c r="I9" s="5"/>
      <c r="J9" s="6"/>
      <c r="K9" s="7">
        <v>60</v>
      </c>
    </row>
    <row r="10" spans="1:11" x14ac:dyDescent="0.2">
      <c r="A10" s="35" t="s">
        <v>16</v>
      </c>
      <c r="B10" s="36"/>
      <c r="C10" s="36"/>
      <c r="D10" s="37"/>
      <c r="E10" s="37"/>
      <c r="F10" s="5"/>
      <c r="G10" s="5"/>
      <c r="H10" s="5"/>
      <c r="I10" s="5"/>
      <c r="J10" s="6"/>
    </row>
    <row r="11" spans="1:11" ht="16.5" x14ac:dyDescent="0.25">
      <c r="A11" s="35" t="s">
        <v>11</v>
      </c>
      <c r="B11" s="36"/>
      <c r="C11" s="36"/>
      <c r="D11" s="5"/>
      <c r="E11" s="38"/>
      <c r="F11" s="5"/>
      <c r="G11" s="5"/>
      <c r="H11" s="5"/>
      <c r="I11" s="5"/>
      <c r="J11" s="6"/>
      <c r="K11" s="39" t="s">
        <v>19</v>
      </c>
    </row>
    <row r="12" spans="1:11" ht="15" x14ac:dyDescent="0.25">
      <c r="A12" s="40"/>
      <c r="B12" s="36"/>
      <c r="C12" s="36"/>
      <c r="D12" s="5"/>
      <c r="E12" s="5"/>
      <c r="F12" s="5"/>
      <c r="G12" s="5"/>
      <c r="H12" s="5"/>
      <c r="I12" s="5"/>
      <c r="J12" s="6"/>
      <c r="K12" s="41" t="s">
        <v>12</v>
      </c>
    </row>
    <row r="13" spans="1:11" x14ac:dyDescent="0.2">
      <c r="A13" s="40"/>
      <c r="B13" s="36"/>
      <c r="C13" s="36"/>
      <c r="D13" s="5"/>
      <c r="E13" s="5"/>
      <c r="F13" s="5"/>
      <c r="G13" s="5"/>
      <c r="H13" s="5"/>
      <c r="I13" s="5"/>
      <c r="J13" s="6"/>
    </row>
    <row r="14" spans="1:11" x14ac:dyDescent="0.2">
      <c r="A14" s="46" t="str">
        <f>IF(E7&gt;60000,K11,K12)</f>
        <v>-</v>
      </c>
      <c r="B14" s="47"/>
      <c r="C14" s="47"/>
      <c r="D14" s="47"/>
      <c r="E14" s="47"/>
      <c r="F14" s="47"/>
      <c r="G14" s="47"/>
      <c r="H14" s="48"/>
      <c r="I14" s="5"/>
      <c r="J14" s="6"/>
    </row>
    <row r="15" spans="1:11" ht="21.75" customHeight="1" x14ac:dyDescent="0.2">
      <c r="A15" s="47"/>
      <c r="B15" s="47"/>
      <c r="C15" s="47"/>
      <c r="D15" s="47"/>
      <c r="E15" s="47"/>
      <c r="F15" s="47"/>
      <c r="G15" s="47"/>
      <c r="H15" s="48"/>
      <c r="I15" s="5"/>
      <c r="J15" s="6"/>
    </row>
    <row r="16" spans="1:11" ht="15" thickBot="1" x14ac:dyDescent="0.25">
      <c r="A16" s="45" t="s">
        <v>20</v>
      </c>
    </row>
    <row r="17" spans="1:11" ht="36.75" thickBot="1" x14ac:dyDescent="0.25">
      <c r="A17" s="2" t="s">
        <v>0</v>
      </c>
      <c r="B17" s="3" t="s">
        <v>1</v>
      </c>
      <c r="C17" s="3" t="s">
        <v>5</v>
      </c>
      <c r="D17" s="3" t="s">
        <v>6</v>
      </c>
      <c r="E17" s="3" t="s">
        <v>18</v>
      </c>
      <c r="F17" s="3" t="s">
        <v>17</v>
      </c>
      <c r="G17" s="3" t="s">
        <v>25</v>
      </c>
      <c r="H17" s="4" t="s">
        <v>2</v>
      </c>
    </row>
    <row r="18" spans="1:11" x14ac:dyDescent="0.2">
      <c r="A18" s="8" t="s">
        <v>27</v>
      </c>
      <c r="B18" s="9"/>
      <c r="C18" s="9"/>
      <c r="D18" s="10"/>
      <c r="E18" s="10"/>
      <c r="F18" s="11"/>
      <c r="G18" s="11"/>
      <c r="H18" s="12"/>
    </row>
    <row r="19" spans="1:11" x14ac:dyDescent="0.2">
      <c r="A19" s="13" t="s">
        <v>21</v>
      </c>
      <c r="B19" s="14" t="s">
        <v>3</v>
      </c>
      <c r="C19" s="14">
        <v>0.88</v>
      </c>
      <c r="D19" s="14">
        <v>0.88</v>
      </c>
      <c r="E19" s="15"/>
      <c r="F19" s="1">
        <f>E19*D19</f>
        <v>0</v>
      </c>
      <c r="G19" s="16"/>
      <c r="H19" s="1">
        <f>F19*((100+G19)/100)</f>
        <v>0</v>
      </c>
    </row>
    <row r="20" spans="1:11" x14ac:dyDescent="0.2">
      <c r="A20" s="13" t="s">
        <v>28</v>
      </c>
      <c r="B20" s="17" t="s">
        <v>8</v>
      </c>
      <c r="C20" s="14">
        <v>0.88</v>
      </c>
      <c r="D20" s="14">
        <v>0.88</v>
      </c>
      <c r="E20" s="18"/>
      <c r="F20" s="1">
        <f t="shared" ref="F20:F21" si="3">E20*D20</f>
        <v>0</v>
      </c>
      <c r="G20" s="16"/>
      <c r="H20" s="1">
        <f t="shared" ref="H20:H21" si="4">F20*((100+G20)/100)</f>
        <v>0</v>
      </c>
    </row>
    <row r="21" spans="1:11" x14ac:dyDescent="0.2">
      <c r="A21" s="13" t="s">
        <v>29</v>
      </c>
      <c r="B21" s="17" t="s">
        <v>13</v>
      </c>
      <c r="C21" s="14">
        <v>0.88</v>
      </c>
      <c r="D21" s="14">
        <v>0.88</v>
      </c>
      <c r="E21" s="18"/>
      <c r="F21" s="1">
        <f t="shared" si="3"/>
        <v>0</v>
      </c>
      <c r="G21" s="16"/>
      <c r="H21" s="1">
        <f t="shared" si="4"/>
        <v>0</v>
      </c>
    </row>
    <row r="22" spans="1:11" x14ac:dyDescent="0.2">
      <c r="A22" s="19" t="s">
        <v>4</v>
      </c>
      <c r="B22" s="20"/>
      <c r="C22" s="20"/>
      <c r="D22" s="21"/>
      <c r="E22" s="22">
        <f>SUM(E19:E21)</f>
        <v>0</v>
      </c>
      <c r="F22" s="22">
        <f t="shared" ref="F22" si="5">SUM(F19:F21)</f>
        <v>0</v>
      </c>
      <c r="G22" s="23"/>
      <c r="H22" s="24">
        <f>SUM(H19:H21)</f>
        <v>0</v>
      </c>
    </row>
    <row r="23" spans="1:11" x14ac:dyDescent="0.2">
      <c r="A23" s="25" t="s">
        <v>9</v>
      </c>
      <c r="B23" s="26"/>
      <c r="C23" s="26"/>
      <c r="D23" s="27"/>
      <c r="E23" s="27"/>
      <c r="F23" s="28"/>
      <c r="G23" s="28"/>
      <c r="H23" s="29">
        <f>H22*0.21</f>
        <v>0</v>
      </c>
    </row>
    <row r="24" spans="1:11" x14ac:dyDescent="0.2">
      <c r="A24" s="30" t="s">
        <v>10</v>
      </c>
      <c r="B24" s="31"/>
      <c r="C24" s="31"/>
      <c r="D24" s="32"/>
      <c r="E24" s="32"/>
      <c r="F24" s="33"/>
      <c r="G24" s="33"/>
      <c r="H24" s="34">
        <f>SUM(H22:H23)</f>
        <v>0</v>
      </c>
    </row>
    <row r="25" spans="1:11" x14ac:dyDescent="0.2">
      <c r="A25" s="35" t="s">
        <v>22</v>
      </c>
      <c r="B25" s="36"/>
      <c r="C25" s="36"/>
      <c r="D25" s="37"/>
      <c r="E25" s="37"/>
      <c r="F25" s="5"/>
      <c r="G25" s="5"/>
      <c r="H25" s="5"/>
    </row>
    <row r="26" spans="1:11" ht="16.5" x14ac:dyDescent="0.25">
      <c r="A26" s="35" t="s">
        <v>11</v>
      </c>
      <c r="B26" s="36"/>
      <c r="C26" s="36"/>
      <c r="D26" s="5"/>
      <c r="E26" s="38"/>
      <c r="F26" s="5"/>
      <c r="G26" s="5"/>
      <c r="H26" s="5"/>
      <c r="K26" s="39" t="s">
        <v>23</v>
      </c>
    </row>
    <row r="27" spans="1:11" ht="15" x14ac:dyDescent="0.25">
      <c r="A27" s="40"/>
      <c r="B27" s="36"/>
      <c r="C27" s="36"/>
      <c r="D27" s="5"/>
      <c r="E27" s="5"/>
      <c r="F27" s="5"/>
      <c r="G27" s="5"/>
      <c r="H27" s="5"/>
      <c r="K27" s="41" t="s">
        <v>12</v>
      </c>
    </row>
    <row r="28" spans="1:11" x14ac:dyDescent="0.2">
      <c r="A28" s="40"/>
      <c r="B28" s="36"/>
      <c r="C28" s="36"/>
      <c r="D28" s="5"/>
      <c r="E28" s="5"/>
      <c r="F28" s="5"/>
      <c r="G28" s="5"/>
      <c r="H28" s="5"/>
    </row>
    <row r="29" spans="1:11" x14ac:dyDescent="0.2">
      <c r="A29" s="46" t="str">
        <f>IF(E22&gt;27000,K26,K27)</f>
        <v>-</v>
      </c>
      <c r="B29" s="47"/>
      <c r="C29" s="47"/>
      <c r="D29" s="47"/>
      <c r="E29" s="47"/>
      <c r="F29" s="47"/>
      <c r="G29" s="47"/>
      <c r="H29" s="48"/>
    </row>
    <row r="30" spans="1:11" x14ac:dyDescent="0.2">
      <c r="A30" s="47"/>
      <c r="B30" s="47"/>
      <c r="C30" s="47"/>
      <c r="D30" s="47"/>
      <c r="E30" s="47"/>
      <c r="F30" s="47"/>
      <c r="G30" s="47"/>
      <c r="H30" s="48"/>
    </row>
    <row r="31" spans="1:11" x14ac:dyDescent="0.2">
      <c r="A31" s="40"/>
      <c r="B31" s="36"/>
      <c r="C31" s="36"/>
      <c r="D31" s="5"/>
      <c r="E31" s="5"/>
      <c r="F31" s="5"/>
      <c r="G31" s="5"/>
      <c r="H31" s="5"/>
    </row>
  </sheetData>
  <mergeCells count="2">
    <mergeCell ref="A14:H15"/>
    <mergeCell ref="A29:H30"/>
  </mergeCells>
  <dataValidations count="2">
    <dataValidation type="decimal" operator="greaterThan" showInputMessage="1" showErrorMessage="1" errorTitle="Varování" error="Překročen limit !!!" sqref="E22 E7">
      <formula1>Q3</formula1>
    </dataValidation>
    <dataValidation type="list" allowBlank="1" showInputMessage="1" showErrorMessage="1" sqref="G19:G21 G4:G6">
      <formula1>$J$4:$J$7</formula1>
    </dataValidation>
  </dataValidations>
  <pageMargins left="0.69930555555555596" right="0.69930555555555596" top="0.78680555555555598" bottom="0.78680555555555598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Kubátová</dc:creator>
  <cp:lastModifiedBy>Gabriela Kubátová</cp:lastModifiedBy>
  <cp:lastPrinted>2019-02-07T08:10:59Z</cp:lastPrinted>
  <dcterms:created xsi:type="dcterms:W3CDTF">2019-01-25T10:16:00Z</dcterms:created>
  <dcterms:modified xsi:type="dcterms:W3CDTF">2019-09-03T14:34:09Z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1033-10.1.0.5652</vt:lpwstr>
  </property>
</Properties>
</file>