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28455" windowHeight="12255" tabRatio="766"/>
  </bookViews>
  <sheets>
    <sheet name="Stavba" sheetId="1" r:id="rId1"/>
    <sheet name="SO01 1 KL" sheetId="2" r:id="rId2"/>
    <sheet name="SO01 1 Rek" sheetId="3" r:id="rId3"/>
    <sheet name="SO01 1 Pol" sheetId="4" r:id="rId4"/>
    <sheet name="SO01 2 KL" sheetId="5" r:id="rId5"/>
    <sheet name="SO01 2 Rek" sheetId="6" r:id="rId6"/>
    <sheet name="SO01 2 Pol" sheetId="7" r:id="rId7"/>
    <sheet name="SO01 3 KL" sheetId="8" r:id="rId8"/>
    <sheet name="SO01 3 Rek" sheetId="9" r:id="rId9"/>
    <sheet name="SO01 3 Pol" sheetId="10" r:id="rId10"/>
    <sheet name="SO01 4 KL" sheetId="11" r:id="rId11"/>
    <sheet name="SO01 4 Rek" sheetId="12" r:id="rId12"/>
    <sheet name="SO01 4 Pol" sheetId="13" r:id="rId13"/>
    <sheet name="SO01 5 KL" sheetId="14" r:id="rId14"/>
    <sheet name="SO01 5 Rek" sheetId="15" r:id="rId15"/>
    <sheet name="SO01 5 Pol" sheetId="16" r:id="rId16"/>
  </sheets>
  <definedNames>
    <definedName name="CelkemObjekty" localSheetId="0">Stavba!$F$31</definedName>
    <definedName name="CisloStavby" localSheetId="0">Stavba!$D$5</definedName>
    <definedName name="dadresa" localSheetId="0">Stavba!$D$8</definedName>
    <definedName name="DIČ" localSheetId="0">Stavba!$K$8</definedName>
    <definedName name="dmisto" localSheetId="0">Stavba!$D$9</definedName>
    <definedName name="dpsc" localSheetId="0">Stavba!$C$9</definedName>
    <definedName name="IČO" localSheetId="0">Stavba!$K$7</definedName>
    <definedName name="NazevObjektu" localSheetId="0">Stavba!$C$29</definedName>
    <definedName name="NazevStavby" localSheetId="0">Stavba!$E$5</definedName>
    <definedName name="_xlnm.Print_Titles" localSheetId="3">'SO01 1 Pol'!$1:$6</definedName>
    <definedName name="_xlnm.Print_Titles" localSheetId="2">'SO01 1 Rek'!$1:$6</definedName>
    <definedName name="_xlnm.Print_Titles" localSheetId="6">'SO01 2 Pol'!$1:$6</definedName>
    <definedName name="_xlnm.Print_Titles" localSheetId="5">'SO01 2 Rek'!$1:$6</definedName>
    <definedName name="_xlnm.Print_Titles" localSheetId="9">'SO01 3 Pol'!$1:$6</definedName>
    <definedName name="_xlnm.Print_Titles" localSheetId="8">'SO01 3 Rek'!$1:$6</definedName>
    <definedName name="_xlnm.Print_Titles" localSheetId="12">'SO01 4 Pol'!$1:$6</definedName>
    <definedName name="_xlnm.Print_Titles" localSheetId="11">'SO01 4 Rek'!$1:$6</definedName>
    <definedName name="_xlnm.Print_Titles" localSheetId="15">'SO01 5 Pol'!$1:$6</definedName>
    <definedName name="_xlnm.Print_Titles" localSheetId="14">'SO01 5 Rek'!$1:$6</definedName>
    <definedName name="Objednatel" localSheetId="0">Stavba!$D$11</definedName>
    <definedName name="Objekt" localSheetId="0">Stavba!$B$29</definedName>
    <definedName name="_xlnm.Print_Area" localSheetId="1">'SO01 1 KL'!$A$1:$G$49</definedName>
    <definedName name="_xlnm.Print_Area" localSheetId="3">'SO01 1 Pol'!$A$1:$K$313</definedName>
    <definedName name="_xlnm.Print_Area" localSheetId="2">'SO01 1 Rek'!$A$1:$I$45</definedName>
    <definedName name="_xlnm.Print_Area" localSheetId="4">'SO01 2 KL'!$A$1:$G$49</definedName>
    <definedName name="_xlnm.Print_Area" localSheetId="6">'SO01 2 Pol'!$A$1:$K$89</definedName>
    <definedName name="_xlnm.Print_Area" localSheetId="5">'SO01 2 Rek'!$A$1:$I$18</definedName>
    <definedName name="_xlnm.Print_Area" localSheetId="7">'SO01 3 KL'!$A$1:$G$49</definedName>
    <definedName name="_xlnm.Print_Area" localSheetId="9">'SO01 3 Pol'!$A$1:$K$49</definedName>
    <definedName name="_xlnm.Print_Area" localSheetId="8">'SO01 3 Rek'!$A$1:$I$23</definedName>
    <definedName name="_xlnm.Print_Area" localSheetId="10">'SO01 4 KL'!$A$1:$G$49</definedName>
    <definedName name="_xlnm.Print_Area" localSheetId="12">'SO01 4 Pol'!$A$1:$K$55</definedName>
    <definedName name="_xlnm.Print_Area" localSheetId="11">'SO01 4 Rek'!$A$1:$I$24</definedName>
    <definedName name="_xlnm.Print_Area" localSheetId="13">'SO01 5 KL'!$A$1:$G$49</definedName>
    <definedName name="_xlnm.Print_Area" localSheetId="15">'SO01 5 Pol'!$A$1:$K$64</definedName>
    <definedName name="_xlnm.Print_Area" localSheetId="14">'SO01 5 Rek'!$A$1:$I$20</definedName>
    <definedName name="_xlnm.Print_Area" localSheetId="0">Stavba!$B$1:$J$47</definedName>
    <definedName name="odic" localSheetId="0">Stavba!$K$12</definedName>
    <definedName name="oico" localSheetId="0">Stavba!$K$11</definedName>
    <definedName name="omisto" localSheetId="0">Stavba!$D$13</definedName>
    <definedName name="onazev" localSheetId="0">Stavba!$D$12</definedName>
    <definedName name="opsc" localSheetId="0">Stavba!$C$13</definedName>
    <definedName name="SazbaDPH1" localSheetId="0">Stavba!$D$19</definedName>
    <definedName name="SazbaDPH2" localSheetId="0">Stavba!$D$21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lin" localSheetId="15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num" localSheetId="15" hidden="1">0</definedName>
    <definedName name="solver_opt" localSheetId="3" hidden="1">'SO01 1 Pol'!#REF!</definedName>
    <definedName name="solver_opt" localSheetId="6" hidden="1">'SO01 2 Pol'!#REF!</definedName>
    <definedName name="solver_opt" localSheetId="9" hidden="1">'SO01 3 Pol'!#REF!</definedName>
    <definedName name="solver_opt" localSheetId="12" hidden="1">'SO01 4 Pol'!#REF!</definedName>
    <definedName name="solver_opt" localSheetId="15" hidden="1">'SO01 5 Pol'!#REF!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typ" localSheetId="15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lver_val" localSheetId="15" hidden="1">0</definedName>
    <definedName name="SoucetDilu" localSheetId="0">Stavba!#REF!</definedName>
    <definedName name="StavbaCelkem" localSheetId="0">Stavba!$H$31</definedName>
    <definedName name="Zhotovitel" localSheetId="0">Stavba!$D$7</definedName>
  </definedNames>
  <calcPr calcId="124519" fullCalcOnLoad="1"/>
</workbook>
</file>

<file path=xl/calcChain.xml><?xml version="1.0" encoding="utf-8"?>
<calcChain xmlns="http://schemas.openxmlformats.org/spreadsheetml/2006/main">
  <c r="BE63" i="16"/>
  <c r="BD63"/>
  <c r="BC63"/>
  <c r="BB63"/>
  <c r="BB64" s="1"/>
  <c r="F13" i="15" s="1"/>
  <c r="BA63" i="16"/>
  <c r="K63"/>
  <c r="I63"/>
  <c r="G63"/>
  <c r="G13" i="15"/>
  <c r="B13"/>
  <c r="A13"/>
  <c r="BE64" i="16"/>
  <c r="I13" i="15" s="1"/>
  <c r="BD64" i="16"/>
  <c r="H13" i="15" s="1"/>
  <c r="BC64" i="16"/>
  <c r="BA64"/>
  <c r="E13" i="15" s="1"/>
  <c r="K64" i="16"/>
  <c r="I64"/>
  <c r="G64"/>
  <c r="BE60"/>
  <c r="BD60"/>
  <c r="BC60"/>
  <c r="BB60"/>
  <c r="BA60"/>
  <c r="BA61" s="1"/>
  <c r="E12" i="15" s="1"/>
  <c r="K60" i="16"/>
  <c r="I60"/>
  <c r="G60"/>
  <c r="B12" i="15"/>
  <c r="A12"/>
  <c r="BE61" i="16"/>
  <c r="I12" i="15" s="1"/>
  <c r="BD61" i="16"/>
  <c r="H12" i="15" s="1"/>
  <c r="BC61" i="16"/>
  <c r="G12" i="15" s="1"/>
  <c r="BB61" i="16"/>
  <c r="F12" i="15" s="1"/>
  <c r="K61" i="16"/>
  <c r="I61"/>
  <c r="G61"/>
  <c r="BE57"/>
  <c r="BD57"/>
  <c r="BC57"/>
  <c r="BB57"/>
  <c r="K57"/>
  <c r="K58" s="1"/>
  <c r="I57"/>
  <c r="G57"/>
  <c r="BA57" s="1"/>
  <c r="BA58" s="1"/>
  <c r="E11" i="15" s="1"/>
  <c r="B11"/>
  <c r="A11"/>
  <c r="BE58" i="16"/>
  <c r="I11" i="15" s="1"/>
  <c r="BD58" i="16"/>
  <c r="H11" i="15" s="1"/>
  <c r="BC58" i="16"/>
  <c r="G11" i="15" s="1"/>
  <c r="BB58" i="16"/>
  <c r="F11" i="15" s="1"/>
  <c r="I58" i="16"/>
  <c r="G58"/>
  <c r="BE54"/>
  <c r="BD54"/>
  <c r="BC54"/>
  <c r="BB54"/>
  <c r="K54"/>
  <c r="I54"/>
  <c r="I55" s="1"/>
  <c r="G54"/>
  <c r="BA54" s="1"/>
  <c r="BA55" s="1"/>
  <c r="E10" i="15" s="1"/>
  <c r="B10"/>
  <c r="A10"/>
  <c r="BE55" i="16"/>
  <c r="I10" i="15" s="1"/>
  <c r="BD55" i="16"/>
  <c r="H10" i="15" s="1"/>
  <c r="BC55" i="16"/>
  <c r="G10" i="15" s="1"/>
  <c r="BB55" i="16"/>
  <c r="F10" i="15" s="1"/>
  <c r="K55" i="16"/>
  <c r="G55"/>
  <c r="BE51"/>
  <c r="BD51"/>
  <c r="BC51"/>
  <c r="BA51"/>
  <c r="K51"/>
  <c r="I51"/>
  <c r="G51"/>
  <c r="BB51" s="1"/>
  <c r="BE50"/>
  <c r="BD50"/>
  <c r="BC50"/>
  <c r="BA50"/>
  <c r="K50"/>
  <c r="I50"/>
  <c r="G50"/>
  <c r="BB50" s="1"/>
  <c r="BE49"/>
  <c r="BD49"/>
  <c r="BC49"/>
  <c r="BA49"/>
  <c r="K49"/>
  <c r="I49"/>
  <c r="G49"/>
  <c r="BB49" s="1"/>
  <c r="BE48"/>
  <c r="BD48"/>
  <c r="BC48"/>
  <c r="BA48"/>
  <c r="K48"/>
  <c r="I48"/>
  <c r="G48"/>
  <c r="BB48" s="1"/>
  <c r="BE47"/>
  <c r="BD47"/>
  <c r="BC47"/>
  <c r="BA47"/>
  <c r="K47"/>
  <c r="I47"/>
  <c r="G47"/>
  <c r="BB47" s="1"/>
  <c r="BE46"/>
  <c r="BD46"/>
  <c r="BC46"/>
  <c r="BA46"/>
  <c r="K46"/>
  <c r="I46"/>
  <c r="G46"/>
  <c r="BB46" s="1"/>
  <c r="BE45"/>
  <c r="BD45"/>
  <c r="BC45"/>
  <c r="BA45"/>
  <c r="K45"/>
  <c r="I45"/>
  <c r="G45"/>
  <c r="G52" s="1"/>
  <c r="B9" i="15"/>
  <c r="A9"/>
  <c r="BE52" i="16"/>
  <c r="I9" i="15" s="1"/>
  <c r="BD52" i="16"/>
  <c r="H9" i="15" s="1"/>
  <c r="BC52" i="16"/>
  <c r="G9" i="15" s="1"/>
  <c r="BA52" i="16"/>
  <c r="E9" i="15" s="1"/>
  <c r="K52" i="16"/>
  <c r="I52"/>
  <c r="BE42"/>
  <c r="BD42"/>
  <c r="BC42"/>
  <c r="BB42"/>
  <c r="BA42"/>
  <c r="K42"/>
  <c r="I42"/>
  <c r="G42"/>
  <c r="BE41"/>
  <c r="BD41"/>
  <c r="BC41"/>
  <c r="BB41"/>
  <c r="BA41"/>
  <c r="K41"/>
  <c r="I41"/>
  <c r="G41"/>
  <c r="BE40"/>
  <c r="BD40"/>
  <c r="BC40"/>
  <c r="BB40"/>
  <c r="BA40"/>
  <c r="K40"/>
  <c r="I40"/>
  <c r="G40"/>
  <c r="BE39"/>
  <c r="BD39"/>
  <c r="BC39"/>
  <c r="BB39"/>
  <c r="BA39"/>
  <c r="K39"/>
  <c r="I39"/>
  <c r="G39"/>
  <c r="BE38"/>
  <c r="BD38"/>
  <c r="BC38"/>
  <c r="BB38"/>
  <c r="BA38"/>
  <c r="K38"/>
  <c r="I38"/>
  <c r="G38"/>
  <c r="BE37"/>
  <c r="BD37"/>
  <c r="BC37"/>
  <c r="BB37"/>
  <c r="BA37"/>
  <c r="K37"/>
  <c r="I37"/>
  <c r="G37"/>
  <c r="BE36"/>
  <c r="BD36"/>
  <c r="BC36"/>
  <c r="BB36"/>
  <c r="BA36"/>
  <c r="K36"/>
  <c r="I36"/>
  <c r="G36"/>
  <c r="BE35"/>
  <c r="BD35"/>
  <c r="BC35"/>
  <c r="BB35"/>
  <c r="BA35"/>
  <c r="K35"/>
  <c r="I35"/>
  <c r="G35"/>
  <c r="BE34"/>
  <c r="BD34"/>
  <c r="BC34"/>
  <c r="BB34"/>
  <c r="BA34"/>
  <c r="K34"/>
  <c r="I34"/>
  <c r="G34"/>
  <c r="BE33"/>
  <c r="BD33"/>
  <c r="BC33"/>
  <c r="BB33"/>
  <c r="BA33"/>
  <c r="K33"/>
  <c r="I33"/>
  <c r="G33"/>
  <c r="BE32"/>
  <c r="BD32"/>
  <c r="BC32"/>
  <c r="BB32"/>
  <c r="BA32"/>
  <c r="K32"/>
  <c r="I32"/>
  <c r="G32"/>
  <c r="BE31"/>
  <c r="BD31"/>
  <c r="BC31"/>
  <c r="BB31"/>
  <c r="BA31"/>
  <c r="K31"/>
  <c r="I31"/>
  <c r="G31"/>
  <c r="BE30"/>
  <c r="BD30"/>
  <c r="BC30"/>
  <c r="BB30"/>
  <c r="BA30"/>
  <c r="K30"/>
  <c r="I30"/>
  <c r="G30"/>
  <c r="BE29"/>
  <c r="BD29"/>
  <c r="BC29"/>
  <c r="BB29"/>
  <c r="BA29"/>
  <c r="K29"/>
  <c r="I29"/>
  <c r="G29"/>
  <c r="BE28"/>
  <c r="BD28"/>
  <c r="BC28"/>
  <c r="BB28"/>
  <c r="BA28"/>
  <c r="K28"/>
  <c r="I28"/>
  <c r="G28"/>
  <c r="BE27"/>
  <c r="BD27"/>
  <c r="BC27"/>
  <c r="BB27"/>
  <c r="BA27"/>
  <c r="K27"/>
  <c r="I27"/>
  <c r="G27"/>
  <c r="BE26"/>
  <c r="BE43" s="1"/>
  <c r="I8" i="15" s="1"/>
  <c r="BD26" i="16"/>
  <c r="BC26"/>
  <c r="BC43" s="1"/>
  <c r="G8" i="15" s="1"/>
  <c r="BB26" i="16"/>
  <c r="BA26"/>
  <c r="K26"/>
  <c r="I26"/>
  <c r="G26"/>
  <c r="B8" i="15"/>
  <c r="A8"/>
  <c r="BD43" i="16"/>
  <c r="H8" i="15" s="1"/>
  <c r="BB43" i="16"/>
  <c r="F8" i="15" s="1"/>
  <c r="BA43" i="16"/>
  <c r="E8" i="15" s="1"/>
  <c r="K43" i="16"/>
  <c r="I43"/>
  <c r="G43"/>
  <c r="BE23"/>
  <c r="BD23"/>
  <c r="BC23"/>
  <c r="BB23"/>
  <c r="BA23"/>
  <c r="K23"/>
  <c r="I23"/>
  <c r="G23"/>
  <c r="BE22"/>
  <c r="BD22"/>
  <c r="BC22"/>
  <c r="BB22"/>
  <c r="BA22"/>
  <c r="K22"/>
  <c r="I22"/>
  <c r="G22"/>
  <c r="BE21"/>
  <c r="BD21"/>
  <c r="BC21"/>
  <c r="BB21"/>
  <c r="BA21"/>
  <c r="K21"/>
  <c r="I21"/>
  <c r="G21"/>
  <c r="BE20"/>
  <c r="BD20"/>
  <c r="BC20"/>
  <c r="BB20"/>
  <c r="BA20"/>
  <c r="K20"/>
  <c r="I20"/>
  <c r="G20"/>
  <c r="BE19"/>
  <c r="BD19"/>
  <c r="BC19"/>
  <c r="BB19"/>
  <c r="BA19"/>
  <c r="K19"/>
  <c r="I19"/>
  <c r="G19"/>
  <c r="BE18"/>
  <c r="BD18"/>
  <c r="BC18"/>
  <c r="BB18"/>
  <c r="BA18"/>
  <c r="K18"/>
  <c r="I18"/>
  <c r="G18"/>
  <c r="BE17"/>
  <c r="BD17"/>
  <c r="BC17"/>
  <c r="BB17"/>
  <c r="BA17"/>
  <c r="K17"/>
  <c r="I17"/>
  <c r="G17"/>
  <c r="BE16"/>
  <c r="BD16"/>
  <c r="BC16"/>
  <c r="BB16"/>
  <c r="BA16"/>
  <c r="K16"/>
  <c r="I16"/>
  <c r="G16"/>
  <c r="BE15"/>
  <c r="BD15"/>
  <c r="BC15"/>
  <c r="BB15"/>
  <c r="BA15"/>
  <c r="K15"/>
  <c r="I15"/>
  <c r="G15"/>
  <c r="BE14"/>
  <c r="BD14"/>
  <c r="BC14"/>
  <c r="BB14"/>
  <c r="BA14"/>
  <c r="K14"/>
  <c r="I14"/>
  <c r="G14"/>
  <c r="BE13"/>
  <c r="BD13"/>
  <c r="BC13"/>
  <c r="BB13"/>
  <c r="BA13"/>
  <c r="K13"/>
  <c r="I13"/>
  <c r="G13"/>
  <c r="BE12"/>
  <c r="BD12"/>
  <c r="BC12"/>
  <c r="BB12"/>
  <c r="BA12"/>
  <c r="K12"/>
  <c r="I12"/>
  <c r="G12"/>
  <c r="BE11"/>
  <c r="BD11"/>
  <c r="BC11"/>
  <c r="BB11"/>
  <c r="BA11"/>
  <c r="K11"/>
  <c r="I11"/>
  <c r="G11"/>
  <c r="BE10"/>
  <c r="BD10"/>
  <c r="BC10"/>
  <c r="BB10"/>
  <c r="BA10"/>
  <c r="K10"/>
  <c r="I10"/>
  <c r="G10"/>
  <c r="BE9"/>
  <c r="BD9"/>
  <c r="BC9"/>
  <c r="BB9"/>
  <c r="BA9"/>
  <c r="K9"/>
  <c r="I9"/>
  <c r="G9"/>
  <c r="BE8"/>
  <c r="BE24" s="1"/>
  <c r="I7" i="15" s="1"/>
  <c r="BD8" i="16"/>
  <c r="BD24" s="1"/>
  <c r="H7" i="15" s="1"/>
  <c r="BC8" i="16"/>
  <c r="BB8"/>
  <c r="BA8"/>
  <c r="K8"/>
  <c r="I8"/>
  <c r="G8"/>
  <c r="B7" i="15"/>
  <c r="A7"/>
  <c r="BC24" i="16"/>
  <c r="G7" i="15" s="1"/>
  <c r="G14" s="1"/>
  <c r="C18" i="14" s="1"/>
  <c r="BB24" i="16"/>
  <c r="F7" i="15" s="1"/>
  <c r="BA24" i="16"/>
  <c r="E7" i="15" s="1"/>
  <c r="K24" i="16"/>
  <c r="I24"/>
  <c r="G24"/>
  <c r="E4"/>
  <c r="F3"/>
  <c r="G19" i="15"/>
  <c r="I19" s="1"/>
  <c r="H20" s="1"/>
  <c r="G23" i="14" s="1"/>
  <c r="G22" s="1"/>
  <c r="C33"/>
  <c r="F33" s="1"/>
  <c r="C31"/>
  <c r="G15"/>
  <c r="D15"/>
  <c r="G7"/>
  <c r="BE54" i="13"/>
  <c r="BD54"/>
  <c r="BC54"/>
  <c r="BC55" s="1"/>
  <c r="G17" i="12" s="1"/>
  <c r="BB54" i="13"/>
  <c r="BB55" s="1"/>
  <c r="F17" i="12" s="1"/>
  <c r="BA54" i="13"/>
  <c r="K54"/>
  <c r="I54"/>
  <c r="G54"/>
  <c r="B17" i="12"/>
  <c r="A17"/>
  <c r="BE55" i="13"/>
  <c r="I17" i="12" s="1"/>
  <c r="BD55" i="13"/>
  <c r="H17" i="12" s="1"/>
  <c r="BA55" i="13"/>
  <c r="E17" i="12" s="1"/>
  <c r="K55" i="13"/>
  <c r="I55"/>
  <c r="G55"/>
  <c r="BE51"/>
  <c r="BD51"/>
  <c r="BC51"/>
  <c r="BB51"/>
  <c r="BB52" s="1"/>
  <c r="F16" i="12" s="1"/>
  <c r="K51" i="13"/>
  <c r="I51"/>
  <c r="G51"/>
  <c r="BA51" s="1"/>
  <c r="BA52" s="1"/>
  <c r="E16" i="12" s="1"/>
  <c r="B16"/>
  <c r="A16"/>
  <c r="BE52" i="13"/>
  <c r="I16" i="12" s="1"/>
  <c r="BD52" i="13"/>
  <c r="H16" i="12" s="1"/>
  <c r="BC52" i="13"/>
  <c r="G16" i="12" s="1"/>
  <c r="K52" i="13"/>
  <c r="I52"/>
  <c r="G52"/>
  <c r="BE48"/>
  <c r="BD48"/>
  <c r="BC48"/>
  <c r="BB48"/>
  <c r="K48"/>
  <c r="I48"/>
  <c r="G48"/>
  <c r="BA48" s="1"/>
  <c r="BE47"/>
  <c r="BD47"/>
  <c r="BC47"/>
  <c r="BB47"/>
  <c r="K47"/>
  <c r="I47"/>
  <c r="G47"/>
  <c r="BA47" s="1"/>
  <c r="BE46"/>
  <c r="BD46"/>
  <c r="BC46"/>
  <c r="BB46"/>
  <c r="K46"/>
  <c r="I46"/>
  <c r="G46"/>
  <c r="BA46" s="1"/>
  <c r="BE45"/>
  <c r="BE49" s="1"/>
  <c r="I15" i="12" s="1"/>
  <c r="BD45" i="13"/>
  <c r="BC45"/>
  <c r="BB45"/>
  <c r="K45"/>
  <c r="I45"/>
  <c r="G45"/>
  <c r="BA45" s="1"/>
  <c r="B15" i="12"/>
  <c r="A15"/>
  <c r="BD49" i="13"/>
  <c r="H15" i="12" s="1"/>
  <c r="BC49" i="13"/>
  <c r="G15" i="12" s="1"/>
  <c r="BB49" i="13"/>
  <c r="F15" i="12" s="1"/>
  <c r="K49" i="13"/>
  <c r="I49"/>
  <c r="G49"/>
  <c r="BE42"/>
  <c r="BD42"/>
  <c r="BC42"/>
  <c r="BB42"/>
  <c r="K42"/>
  <c r="I42"/>
  <c r="G42"/>
  <c r="BA42" s="1"/>
  <c r="BE41"/>
  <c r="BD41"/>
  <c r="BC41"/>
  <c r="BB41"/>
  <c r="K41"/>
  <c r="I41"/>
  <c r="G41"/>
  <c r="BA41" s="1"/>
  <c r="BE40"/>
  <c r="BD40"/>
  <c r="BC40"/>
  <c r="BB40"/>
  <c r="K40"/>
  <c r="I40"/>
  <c r="G40"/>
  <c r="BA40" s="1"/>
  <c r="BE39"/>
  <c r="BE43" s="1"/>
  <c r="I14" i="12" s="1"/>
  <c r="BD39" i="13"/>
  <c r="BC39"/>
  <c r="BB39"/>
  <c r="K39"/>
  <c r="K43" s="1"/>
  <c r="I39"/>
  <c r="G39"/>
  <c r="BA39" s="1"/>
  <c r="BA43" s="1"/>
  <c r="E14" i="12" s="1"/>
  <c r="B14"/>
  <c r="A14"/>
  <c r="BD43" i="13"/>
  <c r="H14" i="12" s="1"/>
  <c r="BC43" i="13"/>
  <c r="G14" i="12" s="1"/>
  <c r="BB43" i="13"/>
  <c r="F14" i="12" s="1"/>
  <c r="I43" i="13"/>
  <c r="G43"/>
  <c r="BE36"/>
  <c r="BD36"/>
  <c r="BD37" s="1"/>
  <c r="H13" i="12" s="1"/>
  <c r="BC36" i="13"/>
  <c r="BB36"/>
  <c r="K36"/>
  <c r="I36"/>
  <c r="I37" s="1"/>
  <c r="G36"/>
  <c r="BA36" s="1"/>
  <c r="BA37" s="1"/>
  <c r="E13" i="12" s="1"/>
  <c r="B13"/>
  <c r="A13"/>
  <c r="BE37" i="13"/>
  <c r="I13" i="12" s="1"/>
  <c r="BC37" i="13"/>
  <c r="G13" i="12" s="1"/>
  <c r="BB37" i="13"/>
  <c r="F13" i="12" s="1"/>
  <c r="K37" i="13"/>
  <c r="G37"/>
  <c r="BE33"/>
  <c r="BD33"/>
  <c r="BC33"/>
  <c r="BC34" s="1"/>
  <c r="G12" i="12" s="1"/>
  <c r="BB33" i="13"/>
  <c r="K33"/>
  <c r="I33"/>
  <c r="G33"/>
  <c r="G34" s="1"/>
  <c r="B12" i="12"/>
  <c r="A12"/>
  <c r="BE34" i="13"/>
  <c r="I12" i="12" s="1"/>
  <c r="BD34" i="13"/>
  <c r="H12" i="12" s="1"/>
  <c r="BB34" i="13"/>
  <c r="F12" i="12" s="1"/>
  <c r="K34" i="13"/>
  <c r="I34"/>
  <c r="BE30"/>
  <c r="BD30"/>
  <c r="BC30"/>
  <c r="BB30"/>
  <c r="BA30"/>
  <c r="K30"/>
  <c r="I30"/>
  <c r="G30"/>
  <c r="BE29"/>
  <c r="BD29"/>
  <c r="BC29"/>
  <c r="BB29"/>
  <c r="BA29"/>
  <c r="K29"/>
  <c r="I29"/>
  <c r="G29"/>
  <c r="BE28"/>
  <c r="BD28"/>
  <c r="BC28"/>
  <c r="BB28"/>
  <c r="BA28"/>
  <c r="K28"/>
  <c r="I28"/>
  <c r="G28"/>
  <c r="BE27"/>
  <c r="BE31" s="1"/>
  <c r="I11" i="12" s="1"/>
  <c r="BD27" i="13"/>
  <c r="BC27"/>
  <c r="BB27"/>
  <c r="BB31" s="1"/>
  <c r="F11" i="12" s="1"/>
  <c r="BA27" i="13"/>
  <c r="K27"/>
  <c r="I27"/>
  <c r="G27"/>
  <c r="B11" i="12"/>
  <c r="A11"/>
  <c r="BD31" i="13"/>
  <c r="H11" i="12" s="1"/>
  <c r="BC31" i="13"/>
  <c r="G11" i="12" s="1"/>
  <c r="BA31" i="13"/>
  <c r="E11" i="12" s="1"/>
  <c r="K31" i="13"/>
  <c r="I31"/>
  <c r="G31"/>
  <c r="BE24"/>
  <c r="BD24"/>
  <c r="BC24"/>
  <c r="BB24"/>
  <c r="BA24"/>
  <c r="K24"/>
  <c r="I24"/>
  <c r="G24"/>
  <c r="BE23"/>
  <c r="BD23"/>
  <c r="BC23"/>
  <c r="BB23"/>
  <c r="BA23"/>
  <c r="K23"/>
  <c r="I23"/>
  <c r="G23"/>
  <c r="BE22"/>
  <c r="BD22"/>
  <c r="BD25" s="1"/>
  <c r="H10" i="12" s="1"/>
  <c r="BC22" i="13"/>
  <c r="BB22"/>
  <c r="BA22"/>
  <c r="BA25" s="1"/>
  <c r="E10" i="12" s="1"/>
  <c r="K22" i="13"/>
  <c r="I22"/>
  <c r="G22"/>
  <c r="I10" i="12"/>
  <c r="B10"/>
  <c r="A10"/>
  <c r="BE25" i="13"/>
  <c r="BC25"/>
  <c r="G10" i="12" s="1"/>
  <c r="BB25" i="13"/>
  <c r="F10" i="12" s="1"/>
  <c r="K25" i="13"/>
  <c r="I25"/>
  <c r="G25"/>
  <c r="BE19"/>
  <c r="BD19"/>
  <c r="BC19"/>
  <c r="BB19"/>
  <c r="BA19"/>
  <c r="K19"/>
  <c r="I19"/>
  <c r="G19"/>
  <c r="BE18"/>
  <c r="BD18"/>
  <c r="BC18"/>
  <c r="BC20" s="1"/>
  <c r="G9" i="12" s="1"/>
  <c r="BB18" i="13"/>
  <c r="BA18"/>
  <c r="K18"/>
  <c r="I18"/>
  <c r="G18"/>
  <c r="B9" i="12"/>
  <c r="A9"/>
  <c r="BE20" i="13"/>
  <c r="I9" i="12" s="1"/>
  <c r="BD20" i="13"/>
  <c r="H9" i="12" s="1"/>
  <c r="BB20" i="13"/>
  <c r="F9" i="12" s="1"/>
  <c r="BA20" i="13"/>
  <c r="E9" i="12" s="1"/>
  <c r="K20" i="13"/>
  <c r="I20"/>
  <c r="G20"/>
  <c r="BE15"/>
  <c r="BD15"/>
  <c r="BC15"/>
  <c r="BB15"/>
  <c r="K15"/>
  <c r="I15"/>
  <c r="G15"/>
  <c r="BA15" s="1"/>
  <c r="BE14"/>
  <c r="BD14"/>
  <c r="BC14"/>
  <c r="BB14"/>
  <c r="K14"/>
  <c r="I14"/>
  <c r="G14"/>
  <c r="BA14" s="1"/>
  <c r="BE13"/>
  <c r="BD13"/>
  <c r="BC13"/>
  <c r="BB13"/>
  <c r="BA13"/>
  <c r="K13"/>
  <c r="I13"/>
  <c r="G13"/>
  <c r="BE12"/>
  <c r="BD12"/>
  <c r="BC12"/>
  <c r="BB12"/>
  <c r="K12"/>
  <c r="I12"/>
  <c r="G12"/>
  <c r="BA12" s="1"/>
  <c r="B8" i="12"/>
  <c r="A8"/>
  <c r="BE16" i="13"/>
  <c r="I8" i="12" s="1"/>
  <c r="BD16" i="13"/>
  <c r="H8" i="12" s="1"/>
  <c r="BC16" i="13"/>
  <c r="G8" i="12" s="1"/>
  <c r="BB16" i="13"/>
  <c r="F8" i="12" s="1"/>
  <c r="K16" i="13"/>
  <c r="I16"/>
  <c r="G16"/>
  <c r="BE9"/>
  <c r="BD9"/>
  <c r="BC9"/>
  <c r="BB9"/>
  <c r="K9"/>
  <c r="I9"/>
  <c r="G9"/>
  <c r="BA9" s="1"/>
  <c r="BE8"/>
  <c r="BD8"/>
  <c r="BC8"/>
  <c r="BB8"/>
  <c r="K8"/>
  <c r="I8"/>
  <c r="G8"/>
  <c r="BA8" s="1"/>
  <c r="BA10" s="1"/>
  <c r="E7" i="12" s="1"/>
  <c r="B7"/>
  <c r="A7"/>
  <c r="BE10" i="13"/>
  <c r="I7" i="12" s="1"/>
  <c r="BD10" i="13"/>
  <c r="H7" i="12" s="1"/>
  <c r="H18" s="1"/>
  <c r="C17" i="11" s="1"/>
  <c r="BC10" i="13"/>
  <c r="G7" i="12" s="1"/>
  <c r="BB10" i="13"/>
  <c r="F7" i="12" s="1"/>
  <c r="F18" s="1"/>
  <c r="C16" i="11" s="1"/>
  <c r="K10" i="13"/>
  <c r="I10"/>
  <c r="G10"/>
  <c r="E4"/>
  <c r="F3"/>
  <c r="G23" i="12"/>
  <c r="I23" s="1"/>
  <c r="H24" s="1"/>
  <c r="G23" i="11" s="1"/>
  <c r="G22" s="1"/>
  <c r="F33"/>
  <c r="C33"/>
  <c r="C31"/>
  <c r="G15"/>
  <c r="D15"/>
  <c r="G7"/>
  <c r="BE48" i="10"/>
  <c r="BD48"/>
  <c r="BD49" s="1"/>
  <c r="H16" i="9" s="1"/>
  <c r="BC48" i="10"/>
  <c r="BB48"/>
  <c r="BB49" s="1"/>
  <c r="F16" i="9" s="1"/>
  <c r="BA48" i="10"/>
  <c r="K48"/>
  <c r="I48"/>
  <c r="I49" s="1"/>
  <c r="G48"/>
  <c r="B16" i="9"/>
  <c r="A16"/>
  <c r="BE49" i="10"/>
  <c r="I16" i="9" s="1"/>
  <c r="BC49" i="10"/>
  <c r="G16" i="9" s="1"/>
  <c r="BA49" i="10"/>
  <c r="E16" i="9" s="1"/>
  <c r="K49" i="10"/>
  <c r="G49"/>
  <c r="BE45"/>
  <c r="BD45"/>
  <c r="BC45"/>
  <c r="BC46" s="1"/>
  <c r="G15" i="9" s="1"/>
  <c r="BB45" i="10"/>
  <c r="K45"/>
  <c r="I45"/>
  <c r="G45"/>
  <c r="G46" s="1"/>
  <c r="B15" i="9"/>
  <c r="A15"/>
  <c r="BE46" i="10"/>
  <c r="I15" i="9" s="1"/>
  <c r="BD46" i="10"/>
  <c r="H15" i="9" s="1"/>
  <c r="BB46" i="10"/>
  <c r="F15" i="9" s="1"/>
  <c r="K46" i="10"/>
  <c r="I46"/>
  <c r="BE42"/>
  <c r="BD42"/>
  <c r="BC42"/>
  <c r="BB42"/>
  <c r="K42"/>
  <c r="I42"/>
  <c r="G42"/>
  <c r="BA42" s="1"/>
  <c r="BE41"/>
  <c r="BD41"/>
  <c r="BC41"/>
  <c r="BB41"/>
  <c r="K41"/>
  <c r="I41"/>
  <c r="G41"/>
  <c r="BA41" s="1"/>
  <c r="BE40"/>
  <c r="BD40"/>
  <c r="BC40"/>
  <c r="BB40"/>
  <c r="K40"/>
  <c r="I40"/>
  <c r="G40"/>
  <c r="BA40" s="1"/>
  <c r="BE39"/>
  <c r="BE43" s="1"/>
  <c r="I14" i="9" s="1"/>
  <c r="BD39" i="10"/>
  <c r="BC39"/>
  <c r="BB39"/>
  <c r="BB43" s="1"/>
  <c r="F14" i="9" s="1"/>
  <c r="K39" i="10"/>
  <c r="K43" s="1"/>
  <c r="I39"/>
  <c r="G39"/>
  <c r="BA39" s="1"/>
  <c r="B14" i="9"/>
  <c r="A14"/>
  <c r="BD43" i="10"/>
  <c r="H14" i="9" s="1"/>
  <c r="BC43" i="10"/>
  <c r="G14" i="9" s="1"/>
  <c r="I43" i="10"/>
  <c r="G43"/>
  <c r="BE36"/>
  <c r="BD36"/>
  <c r="BD37" s="1"/>
  <c r="H13" i="9" s="1"/>
  <c r="BC36" i="10"/>
  <c r="BB36"/>
  <c r="BA36"/>
  <c r="BA37" s="1"/>
  <c r="E13" i="9" s="1"/>
  <c r="K36" i="10"/>
  <c r="I36"/>
  <c r="I37" s="1"/>
  <c r="G36"/>
  <c r="I13" i="9"/>
  <c r="B13"/>
  <c r="A13"/>
  <c r="BE37" i="10"/>
  <c r="BC37"/>
  <c r="G13" i="9" s="1"/>
  <c r="BB37" i="10"/>
  <c r="F13" i="9" s="1"/>
  <c r="K37" i="10"/>
  <c r="G37"/>
  <c r="BE33"/>
  <c r="BD33"/>
  <c r="BC33"/>
  <c r="BC34" s="1"/>
  <c r="G12" i="9" s="1"/>
  <c r="BB33" i="10"/>
  <c r="K33"/>
  <c r="K34" s="1"/>
  <c r="I33"/>
  <c r="G33"/>
  <c r="G34" s="1"/>
  <c r="H12" i="9"/>
  <c r="B12"/>
  <c r="A12"/>
  <c r="BE34" i="10"/>
  <c r="I12" i="9" s="1"/>
  <c r="BD34" i="10"/>
  <c r="BB34"/>
  <c r="F12" i="9" s="1"/>
  <c r="I34" i="10"/>
  <c r="BE30"/>
  <c r="BD30"/>
  <c r="BC30"/>
  <c r="BB30"/>
  <c r="K30"/>
  <c r="I30"/>
  <c r="G30"/>
  <c r="BA30" s="1"/>
  <c r="BE29"/>
  <c r="BD29"/>
  <c r="BC29"/>
  <c r="BB29"/>
  <c r="K29"/>
  <c r="I29"/>
  <c r="G29"/>
  <c r="BA29" s="1"/>
  <c r="BE28"/>
  <c r="BD28"/>
  <c r="BC28"/>
  <c r="BB28"/>
  <c r="K28"/>
  <c r="I28"/>
  <c r="G28"/>
  <c r="BA28" s="1"/>
  <c r="BE27"/>
  <c r="BE31" s="1"/>
  <c r="I11" i="9" s="1"/>
  <c r="BD27" i="10"/>
  <c r="BC27"/>
  <c r="BB27"/>
  <c r="BB31" s="1"/>
  <c r="F11" i="9" s="1"/>
  <c r="K27" i="10"/>
  <c r="I27"/>
  <c r="I31" s="1"/>
  <c r="G27"/>
  <c r="BA27" s="1"/>
  <c r="B11" i="9"/>
  <c r="A11"/>
  <c r="BD31" i="10"/>
  <c r="H11" i="9" s="1"/>
  <c r="BC31" i="10"/>
  <c r="G11" i="9" s="1"/>
  <c r="K31" i="10"/>
  <c r="G31"/>
  <c r="BE24"/>
  <c r="BD24"/>
  <c r="BC24"/>
  <c r="BB24"/>
  <c r="K24"/>
  <c r="I24"/>
  <c r="G24"/>
  <c r="BA24" s="1"/>
  <c r="BE23"/>
  <c r="BD23"/>
  <c r="BC23"/>
  <c r="BB23"/>
  <c r="K23"/>
  <c r="I23"/>
  <c r="G23"/>
  <c r="BA23" s="1"/>
  <c r="BE22"/>
  <c r="BD22"/>
  <c r="BD25" s="1"/>
  <c r="H10" i="9" s="1"/>
  <c r="BC22" i="10"/>
  <c r="BB22"/>
  <c r="BA22"/>
  <c r="BA25" s="1"/>
  <c r="E10" i="9" s="1"/>
  <c r="K22" i="10"/>
  <c r="I22"/>
  <c r="G22"/>
  <c r="G25" s="1"/>
  <c r="B10" i="9"/>
  <c r="A10"/>
  <c r="BE25" i="10"/>
  <c r="I10" i="9" s="1"/>
  <c r="BC25" i="10"/>
  <c r="G10" i="9" s="1"/>
  <c r="BB25" i="10"/>
  <c r="F10" i="9" s="1"/>
  <c r="K25" i="10"/>
  <c r="I25"/>
  <c r="BE19"/>
  <c r="BD19"/>
  <c r="BC19"/>
  <c r="BB19"/>
  <c r="BA19"/>
  <c r="K19"/>
  <c r="I19"/>
  <c r="G19"/>
  <c r="BE18"/>
  <c r="BE20" s="1"/>
  <c r="I9" i="9" s="1"/>
  <c r="BD18" i="10"/>
  <c r="BC18"/>
  <c r="BC20" s="1"/>
  <c r="G9" i="9" s="1"/>
  <c r="BB18" i="10"/>
  <c r="BA18"/>
  <c r="K18"/>
  <c r="K20" s="1"/>
  <c r="I18"/>
  <c r="G18"/>
  <c r="B9" i="9"/>
  <c r="A9"/>
  <c r="BD20" i="10"/>
  <c r="H9" i="9" s="1"/>
  <c r="BB20" i="10"/>
  <c r="F9" i="9" s="1"/>
  <c r="BA20" i="10"/>
  <c r="E9" i="9" s="1"/>
  <c r="I20" i="10"/>
  <c r="G20"/>
  <c r="BE15"/>
  <c r="BD15"/>
  <c r="BC15"/>
  <c r="BB15"/>
  <c r="BA15"/>
  <c r="K15"/>
  <c r="I15"/>
  <c r="G15"/>
  <c r="BE14"/>
  <c r="BD14"/>
  <c r="BC14"/>
  <c r="BB14"/>
  <c r="BA14"/>
  <c r="K14"/>
  <c r="I14"/>
  <c r="G14"/>
  <c r="BE13"/>
  <c r="BD13"/>
  <c r="BC13"/>
  <c r="BB13"/>
  <c r="BA13"/>
  <c r="K13"/>
  <c r="I13"/>
  <c r="G13"/>
  <c r="BE12"/>
  <c r="BD12"/>
  <c r="BD16" s="1"/>
  <c r="H8" i="9" s="1"/>
  <c r="BC12" i="10"/>
  <c r="BB12"/>
  <c r="BB16" s="1"/>
  <c r="F8" i="9" s="1"/>
  <c r="BA12" i="10"/>
  <c r="BA16" s="1"/>
  <c r="E8" i="9" s="1"/>
  <c r="K12" i="10"/>
  <c r="I12"/>
  <c r="I16" s="1"/>
  <c r="G12"/>
  <c r="B8" i="9"/>
  <c r="A8"/>
  <c r="BE16" i="10"/>
  <c r="I8" i="9" s="1"/>
  <c r="BC16" i="10"/>
  <c r="G8" i="9" s="1"/>
  <c r="K16" i="10"/>
  <c r="G16"/>
  <c r="BE9"/>
  <c r="BD9"/>
  <c r="BC9"/>
  <c r="BB9"/>
  <c r="K9"/>
  <c r="I9"/>
  <c r="G9"/>
  <c r="BA9" s="1"/>
  <c r="BE8"/>
  <c r="BD8"/>
  <c r="BC8"/>
  <c r="BC10" s="1"/>
  <c r="G7" i="9" s="1"/>
  <c r="BB8" i="10"/>
  <c r="K8"/>
  <c r="I8"/>
  <c r="G8"/>
  <c r="G10" s="1"/>
  <c r="B7" i="9"/>
  <c r="A7"/>
  <c r="BE10" i="10"/>
  <c r="I7" i="9" s="1"/>
  <c r="I17" s="1"/>
  <c r="C21" i="8" s="1"/>
  <c r="BD10" i="10"/>
  <c r="H7" i="9" s="1"/>
  <c r="BB10" i="10"/>
  <c r="F7" i="9" s="1"/>
  <c r="F17" s="1"/>
  <c r="C16" i="8" s="1"/>
  <c r="K10" i="10"/>
  <c r="I10"/>
  <c r="E4"/>
  <c r="F3"/>
  <c r="G22" i="9"/>
  <c r="I22" s="1"/>
  <c r="H23" s="1"/>
  <c r="G23" i="8" s="1"/>
  <c r="G22" s="1"/>
  <c r="C33"/>
  <c r="F33" s="1"/>
  <c r="C31"/>
  <c r="G15"/>
  <c r="D15"/>
  <c r="G7"/>
  <c r="BE88" i="7"/>
  <c r="BD88"/>
  <c r="BC88"/>
  <c r="BB88"/>
  <c r="BA88"/>
  <c r="K88"/>
  <c r="I88"/>
  <c r="G88"/>
  <c r="BE87"/>
  <c r="BD87"/>
  <c r="BD89" s="1"/>
  <c r="H11" i="6" s="1"/>
  <c r="BC87" i="7"/>
  <c r="BB87"/>
  <c r="BB89" s="1"/>
  <c r="F11" i="6" s="1"/>
  <c r="BA87" i="7"/>
  <c r="K87"/>
  <c r="I87"/>
  <c r="G87"/>
  <c r="B11" i="6"/>
  <c r="A11"/>
  <c r="BE89" i="7"/>
  <c r="I11" i="6" s="1"/>
  <c r="BC89" i="7"/>
  <c r="G11" i="6" s="1"/>
  <c r="BA89" i="7"/>
  <c r="E11" i="6" s="1"/>
  <c r="K89" i="7"/>
  <c r="I89"/>
  <c r="G89"/>
  <c r="BE84"/>
  <c r="BD84"/>
  <c r="BC84"/>
  <c r="BB84"/>
  <c r="BA84"/>
  <c r="K84"/>
  <c r="I84"/>
  <c r="G84"/>
  <c r="BE83"/>
  <c r="BD83"/>
  <c r="BC83"/>
  <c r="BB83"/>
  <c r="BA83"/>
  <c r="K83"/>
  <c r="I83"/>
  <c r="G83"/>
  <c r="BE82"/>
  <c r="BD82"/>
  <c r="BC82"/>
  <c r="BB82"/>
  <c r="BA82"/>
  <c r="K82"/>
  <c r="I82"/>
  <c r="G82"/>
  <c r="BE81"/>
  <c r="BD81"/>
  <c r="BC81"/>
  <c r="BB81"/>
  <c r="BA81"/>
  <c r="K81"/>
  <c r="I81"/>
  <c r="G81"/>
  <c r="BE80"/>
  <c r="BD80"/>
  <c r="BC80"/>
  <c r="BB80"/>
  <c r="BA80"/>
  <c r="K80"/>
  <c r="I80"/>
  <c r="G80"/>
  <c r="BE79"/>
  <c r="BD79"/>
  <c r="BC79"/>
  <c r="BB79"/>
  <c r="BA79"/>
  <c r="K79"/>
  <c r="I79"/>
  <c r="G79"/>
  <c r="BE78"/>
  <c r="BD78"/>
  <c r="BC78"/>
  <c r="BB78"/>
  <c r="BA78"/>
  <c r="K78"/>
  <c r="I78"/>
  <c r="G78"/>
  <c r="BE77"/>
  <c r="BD77"/>
  <c r="BC77"/>
  <c r="BC85" s="1"/>
  <c r="G10" i="6" s="1"/>
  <c r="BB77" i="7"/>
  <c r="BA77"/>
  <c r="BA85" s="1"/>
  <c r="E10" i="6" s="1"/>
  <c r="K77" i="7"/>
  <c r="I77"/>
  <c r="G77"/>
  <c r="B10" i="6"/>
  <c r="A10"/>
  <c r="BE85" i="7"/>
  <c r="I10" i="6" s="1"/>
  <c r="BD85" i="7"/>
  <c r="H10" i="6" s="1"/>
  <c r="BB85" i="7"/>
  <c r="F10" i="6" s="1"/>
  <c r="K85" i="7"/>
  <c r="I85"/>
  <c r="G85"/>
  <c r="BE74"/>
  <c r="BD74"/>
  <c r="BC74"/>
  <c r="BB74"/>
  <c r="K74"/>
  <c r="I74"/>
  <c r="G74"/>
  <c r="BA74" s="1"/>
  <c r="BE73"/>
  <c r="BD73"/>
  <c r="BC73"/>
  <c r="BB73"/>
  <c r="K73"/>
  <c r="I73"/>
  <c r="G73"/>
  <c r="BA73" s="1"/>
  <c r="BE72"/>
  <c r="BD72"/>
  <c r="BC72"/>
  <c r="BB72"/>
  <c r="K72"/>
  <c r="I72"/>
  <c r="G72"/>
  <c r="BA72" s="1"/>
  <c r="BA75" s="1"/>
  <c r="E9" i="6" s="1"/>
  <c r="BE71" i="7"/>
  <c r="BD71"/>
  <c r="BC71"/>
  <c r="BB71"/>
  <c r="BA71"/>
  <c r="K71"/>
  <c r="I71"/>
  <c r="G71"/>
  <c r="BE70"/>
  <c r="BD70"/>
  <c r="BC70"/>
  <c r="BB70"/>
  <c r="BA70"/>
  <c r="K70"/>
  <c r="I70"/>
  <c r="G70"/>
  <c r="BE69"/>
  <c r="BD69"/>
  <c r="BC69"/>
  <c r="BB69"/>
  <c r="BA69"/>
  <c r="K69"/>
  <c r="I69"/>
  <c r="G69"/>
  <c r="BE68"/>
  <c r="BD68"/>
  <c r="BC68"/>
  <c r="BB68"/>
  <c r="BA68"/>
  <c r="K68"/>
  <c r="I68"/>
  <c r="G68"/>
  <c r="BE67"/>
  <c r="BD67"/>
  <c r="BC67"/>
  <c r="BB67"/>
  <c r="BA67"/>
  <c r="K67"/>
  <c r="I67"/>
  <c r="G67"/>
  <c r="BE66"/>
  <c r="BD66"/>
  <c r="BC66"/>
  <c r="BB66"/>
  <c r="BA66"/>
  <c r="K66"/>
  <c r="I66"/>
  <c r="G66"/>
  <c r="BE65"/>
  <c r="BD65"/>
  <c r="BC65"/>
  <c r="BB65"/>
  <c r="BA65"/>
  <c r="K65"/>
  <c r="I65"/>
  <c r="G65"/>
  <c r="BE64"/>
  <c r="BD64"/>
  <c r="BC64"/>
  <c r="BB64"/>
  <c r="BA64"/>
  <c r="K64"/>
  <c r="I64"/>
  <c r="G64"/>
  <c r="BE63"/>
  <c r="BD63"/>
  <c r="BC63"/>
  <c r="BB63"/>
  <c r="BA63"/>
  <c r="K63"/>
  <c r="I63"/>
  <c r="G63"/>
  <c r="BE62"/>
  <c r="BD62"/>
  <c r="BC62"/>
  <c r="BB62"/>
  <c r="BA62"/>
  <c r="K62"/>
  <c r="I62"/>
  <c r="G62"/>
  <c r="BE61"/>
  <c r="BD61"/>
  <c r="BC61"/>
  <c r="BB61"/>
  <c r="BA61"/>
  <c r="K61"/>
  <c r="I61"/>
  <c r="G61"/>
  <c r="BE60"/>
  <c r="BE75" s="1"/>
  <c r="I9" i="6" s="1"/>
  <c r="BD60" i="7"/>
  <c r="BC60"/>
  <c r="BB60"/>
  <c r="BA60"/>
  <c r="K60"/>
  <c r="K75" s="1"/>
  <c r="I60"/>
  <c r="G60"/>
  <c r="B9" i="6"/>
  <c r="A9"/>
  <c r="BD75" i="7"/>
  <c r="H9" i="6" s="1"/>
  <c r="BC75" i="7"/>
  <c r="G9" i="6" s="1"/>
  <c r="BB75" i="7"/>
  <c r="F9" i="6" s="1"/>
  <c r="I75" i="7"/>
  <c r="G75"/>
  <c r="BE57"/>
  <c r="BD57"/>
  <c r="BC57"/>
  <c r="BB57"/>
  <c r="K57"/>
  <c r="I57"/>
  <c r="G57"/>
  <c r="BA57" s="1"/>
  <c r="BE56"/>
  <c r="BD56"/>
  <c r="BC56"/>
  <c r="BB56"/>
  <c r="K56"/>
  <c r="I56"/>
  <c r="G56"/>
  <c r="BA56" s="1"/>
  <c r="BE55"/>
  <c r="BD55"/>
  <c r="BC55"/>
  <c r="BB55"/>
  <c r="K55"/>
  <c r="I55"/>
  <c r="G55"/>
  <c r="BA55" s="1"/>
  <c r="BE54"/>
  <c r="BD54"/>
  <c r="BC54"/>
  <c r="BB54"/>
  <c r="K54"/>
  <c r="I54"/>
  <c r="G54"/>
  <c r="BA54" s="1"/>
  <c r="BE53"/>
  <c r="BD53"/>
  <c r="BC53"/>
  <c r="BB53"/>
  <c r="K53"/>
  <c r="I53"/>
  <c r="G53"/>
  <c r="BA53" s="1"/>
  <c r="BE52"/>
  <c r="BD52"/>
  <c r="BC52"/>
  <c r="BB52"/>
  <c r="K52"/>
  <c r="I52"/>
  <c r="G52"/>
  <c r="BA52" s="1"/>
  <c r="BE51"/>
  <c r="BD51"/>
  <c r="BC51"/>
  <c r="BB51"/>
  <c r="K51"/>
  <c r="I51"/>
  <c r="G51"/>
  <c r="BA51" s="1"/>
  <c r="BE50"/>
  <c r="BD50"/>
  <c r="BC50"/>
  <c r="BB50"/>
  <c r="K50"/>
  <c r="I50"/>
  <c r="G50"/>
  <c r="BA50" s="1"/>
  <c r="BE49"/>
  <c r="BD49"/>
  <c r="BC49"/>
  <c r="BB49"/>
  <c r="K49"/>
  <c r="I49"/>
  <c r="G49"/>
  <c r="BA49" s="1"/>
  <c r="BE48"/>
  <c r="BD48"/>
  <c r="BC48"/>
  <c r="BB48"/>
  <c r="K48"/>
  <c r="I48"/>
  <c r="G48"/>
  <c r="BA48" s="1"/>
  <c r="BE47"/>
  <c r="BD47"/>
  <c r="BC47"/>
  <c r="BB47"/>
  <c r="K47"/>
  <c r="I47"/>
  <c r="G47"/>
  <c r="BA47" s="1"/>
  <c r="BE46"/>
  <c r="BD46"/>
  <c r="BC46"/>
  <c r="BB46"/>
  <c r="K46"/>
  <c r="I46"/>
  <c r="G46"/>
  <c r="BA46" s="1"/>
  <c r="BE45"/>
  <c r="BD45"/>
  <c r="BC45"/>
  <c r="BB45"/>
  <c r="K45"/>
  <c r="I45"/>
  <c r="G45"/>
  <c r="BA45" s="1"/>
  <c r="BE44"/>
  <c r="BD44"/>
  <c r="BC44"/>
  <c r="BB44"/>
  <c r="K44"/>
  <c r="I44"/>
  <c r="G44"/>
  <c r="BA44" s="1"/>
  <c r="BE43"/>
  <c r="BD43"/>
  <c r="BC43"/>
  <c r="BB43"/>
  <c r="K43"/>
  <c r="I43"/>
  <c r="G43"/>
  <c r="BA43" s="1"/>
  <c r="BE42"/>
  <c r="BD42"/>
  <c r="BC42"/>
  <c r="BB42"/>
  <c r="K42"/>
  <c r="I42"/>
  <c r="G42"/>
  <c r="BA42" s="1"/>
  <c r="BE41"/>
  <c r="BD41"/>
  <c r="BC41"/>
  <c r="BB41"/>
  <c r="K41"/>
  <c r="I41"/>
  <c r="G41"/>
  <c r="BA41" s="1"/>
  <c r="BE40"/>
  <c r="BD40"/>
  <c r="BC40"/>
  <c r="BB40"/>
  <c r="K40"/>
  <c r="I40"/>
  <c r="G40"/>
  <c r="BA40" s="1"/>
  <c r="BE39"/>
  <c r="BD39"/>
  <c r="BC39"/>
  <c r="BB39"/>
  <c r="K39"/>
  <c r="I39"/>
  <c r="G39"/>
  <c r="BA39" s="1"/>
  <c r="BE38"/>
  <c r="BD38"/>
  <c r="BC38"/>
  <c r="BB38"/>
  <c r="K38"/>
  <c r="I38"/>
  <c r="I58" s="1"/>
  <c r="G38"/>
  <c r="BA38" s="1"/>
  <c r="B8" i="6"/>
  <c r="A8"/>
  <c r="BE58" i="7"/>
  <c r="I8" i="6" s="1"/>
  <c r="BD58" i="7"/>
  <c r="H8" i="6" s="1"/>
  <c r="BC58" i="7"/>
  <c r="G8" i="6" s="1"/>
  <c r="BB58" i="7"/>
  <c r="F8" i="6" s="1"/>
  <c r="K58" i="7"/>
  <c r="G58"/>
  <c r="BE35"/>
  <c r="BD35"/>
  <c r="BC35"/>
  <c r="BB35"/>
  <c r="K35"/>
  <c r="I35"/>
  <c r="G35"/>
  <c r="BA35" s="1"/>
  <c r="BE34"/>
  <c r="BD34"/>
  <c r="BC34"/>
  <c r="BB34"/>
  <c r="K34"/>
  <c r="I34"/>
  <c r="G34"/>
  <c r="BA34" s="1"/>
  <c r="BE33"/>
  <c r="BD33"/>
  <c r="BC33"/>
  <c r="BB33"/>
  <c r="K33"/>
  <c r="I33"/>
  <c r="G33"/>
  <c r="BA33" s="1"/>
  <c r="BE32"/>
  <c r="BD32"/>
  <c r="BC32"/>
  <c r="BB32"/>
  <c r="K32"/>
  <c r="I32"/>
  <c r="G32"/>
  <c r="BA32" s="1"/>
  <c r="BE31"/>
  <c r="BD31"/>
  <c r="BC31"/>
  <c r="BB31"/>
  <c r="K31"/>
  <c r="I31"/>
  <c r="G31"/>
  <c r="BA31" s="1"/>
  <c r="BE30"/>
  <c r="BD30"/>
  <c r="BC30"/>
  <c r="BB30"/>
  <c r="K30"/>
  <c r="I30"/>
  <c r="G30"/>
  <c r="BA30" s="1"/>
  <c r="BE29"/>
  <c r="BD29"/>
  <c r="BC29"/>
  <c r="BB29"/>
  <c r="K29"/>
  <c r="I29"/>
  <c r="G29"/>
  <c r="BA29" s="1"/>
  <c r="BE28"/>
  <c r="BD28"/>
  <c r="BC28"/>
  <c r="BB28"/>
  <c r="K28"/>
  <c r="I28"/>
  <c r="G28"/>
  <c r="BA28" s="1"/>
  <c r="BE27"/>
  <c r="BD27"/>
  <c r="BC27"/>
  <c r="BB27"/>
  <c r="K27"/>
  <c r="I27"/>
  <c r="G27"/>
  <c r="BA27" s="1"/>
  <c r="BE26"/>
  <c r="BD26"/>
  <c r="BC26"/>
  <c r="BB26"/>
  <c r="K26"/>
  <c r="I26"/>
  <c r="G26"/>
  <c r="BA26" s="1"/>
  <c r="BE25"/>
  <c r="BD25"/>
  <c r="BC25"/>
  <c r="BB25"/>
  <c r="K25"/>
  <c r="I25"/>
  <c r="G25"/>
  <c r="BA25" s="1"/>
  <c r="BE24"/>
  <c r="BD24"/>
  <c r="BC24"/>
  <c r="BB24"/>
  <c r="K24"/>
  <c r="I24"/>
  <c r="G24"/>
  <c r="BA24" s="1"/>
  <c r="BE23"/>
  <c r="BD23"/>
  <c r="BC23"/>
  <c r="BB23"/>
  <c r="K23"/>
  <c r="I23"/>
  <c r="G23"/>
  <c r="BA23" s="1"/>
  <c r="BE22"/>
  <c r="BD22"/>
  <c r="BC22"/>
  <c r="BB22"/>
  <c r="K22"/>
  <c r="I22"/>
  <c r="G22"/>
  <c r="BA22" s="1"/>
  <c r="BE21"/>
  <c r="BD21"/>
  <c r="BC21"/>
  <c r="BB21"/>
  <c r="K21"/>
  <c r="I21"/>
  <c r="G21"/>
  <c r="BA21" s="1"/>
  <c r="BE20"/>
  <c r="BD20"/>
  <c r="BC20"/>
  <c r="BB20"/>
  <c r="K20"/>
  <c r="I20"/>
  <c r="G20"/>
  <c r="BA20" s="1"/>
  <c r="BE19"/>
  <c r="BD19"/>
  <c r="BC19"/>
  <c r="BB19"/>
  <c r="K19"/>
  <c r="I19"/>
  <c r="G19"/>
  <c r="BA19" s="1"/>
  <c r="BE18"/>
  <c r="BD18"/>
  <c r="BC18"/>
  <c r="BB18"/>
  <c r="K18"/>
  <c r="I18"/>
  <c r="G18"/>
  <c r="BA18" s="1"/>
  <c r="BE17"/>
  <c r="BD17"/>
  <c r="BC17"/>
  <c r="BB17"/>
  <c r="K17"/>
  <c r="I17"/>
  <c r="G17"/>
  <c r="BA17" s="1"/>
  <c r="BE16"/>
  <c r="BD16"/>
  <c r="BC16"/>
  <c r="BB16"/>
  <c r="K16"/>
  <c r="I16"/>
  <c r="G16"/>
  <c r="BA16" s="1"/>
  <c r="BE15"/>
  <c r="BD15"/>
  <c r="BC15"/>
  <c r="BB15"/>
  <c r="K15"/>
  <c r="I15"/>
  <c r="G15"/>
  <c r="BA15" s="1"/>
  <c r="BE14"/>
  <c r="BD14"/>
  <c r="BC14"/>
  <c r="BB14"/>
  <c r="K14"/>
  <c r="I14"/>
  <c r="G14"/>
  <c r="BA14" s="1"/>
  <c r="BE13"/>
  <c r="BD13"/>
  <c r="BC13"/>
  <c r="BB13"/>
  <c r="K13"/>
  <c r="I13"/>
  <c r="G13"/>
  <c r="BA13" s="1"/>
  <c r="BE12"/>
  <c r="BD12"/>
  <c r="BC12"/>
  <c r="BB12"/>
  <c r="K12"/>
  <c r="I12"/>
  <c r="G12"/>
  <c r="BA12" s="1"/>
  <c r="BE11"/>
  <c r="BD11"/>
  <c r="BC11"/>
  <c r="BB11"/>
  <c r="K11"/>
  <c r="I11"/>
  <c r="G11"/>
  <c r="BA11" s="1"/>
  <c r="BE10"/>
  <c r="BD10"/>
  <c r="BC10"/>
  <c r="BB10"/>
  <c r="K10"/>
  <c r="I10"/>
  <c r="G10"/>
  <c r="BA10" s="1"/>
  <c r="BE9"/>
  <c r="BD9"/>
  <c r="BC9"/>
  <c r="BB9"/>
  <c r="K9"/>
  <c r="I9"/>
  <c r="G9"/>
  <c r="BA9" s="1"/>
  <c r="BE8"/>
  <c r="BD8"/>
  <c r="BC8"/>
  <c r="BB8"/>
  <c r="K8"/>
  <c r="I8"/>
  <c r="G8"/>
  <c r="G36" s="1"/>
  <c r="B7" i="6"/>
  <c r="A7"/>
  <c r="BE36" i="7"/>
  <c r="I7" i="6" s="1"/>
  <c r="I12" s="1"/>
  <c r="C21" i="5" s="1"/>
  <c r="BD36" i="7"/>
  <c r="H7" i="6" s="1"/>
  <c r="BC36" i="7"/>
  <c r="G7" i="6" s="1"/>
  <c r="BB36" i="7"/>
  <c r="F7" i="6" s="1"/>
  <c r="K36" i="7"/>
  <c r="I36"/>
  <c r="E4"/>
  <c r="F3"/>
  <c r="G17" i="6"/>
  <c r="I17" s="1"/>
  <c r="H18" s="1"/>
  <c r="G23" i="5" s="1"/>
  <c r="G22" s="1"/>
  <c r="C33"/>
  <c r="F33" s="1"/>
  <c r="C31"/>
  <c r="G15"/>
  <c r="D15"/>
  <c r="G7"/>
  <c r="H44" i="3"/>
  <c r="I43"/>
  <c r="G21" i="2"/>
  <c r="D21"/>
  <c r="I42" i="3"/>
  <c r="G20" i="2"/>
  <c r="D20"/>
  <c r="I41" i="3"/>
  <c r="D19" i="2"/>
  <c r="I40" i="3"/>
  <c r="G19" i="2" s="1"/>
  <c r="G18"/>
  <c r="D18"/>
  <c r="I39" i="3"/>
  <c r="G17" i="2"/>
  <c r="D17"/>
  <c r="I38" i="3"/>
  <c r="G16" i="2"/>
  <c r="D16"/>
  <c r="I37" i="3"/>
  <c r="G15" i="2"/>
  <c r="D15"/>
  <c r="I36" i="3"/>
  <c r="BE311" i="4"/>
  <c r="BD311"/>
  <c r="BC311"/>
  <c r="BB311"/>
  <c r="BA311"/>
  <c r="K311"/>
  <c r="I311"/>
  <c r="G311"/>
  <c r="BE310"/>
  <c r="BD310"/>
  <c r="BC310"/>
  <c r="BB310"/>
  <c r="BA310"/>
  <c r="K310"/>
  <c r="I310"/>
  <c r="G310"/>
  <c r="BE308"/>
  <c r="BD308"/>
  <c r="BC308"/>
  <c r="BB308"/>
  <c r="BA308"/>
  <c r="K308"/>
  <c r="I308"/>
  <c r="G308"/>
  <c r="BE307"/>
  <c r="BD307"/>
  <c r="BC307"/>
  <c r="BB307"/>
  <c r="BA307"/>
  <c r="K307"/>
  <c r="I307"/>
  <c r="G307"/>
  <c r="BE306"/>
  <c r="BD306"/>
  <c r="BD313" s="1"/>
  <c r="H30" i="3" s="1"/>
  <c r="BC306" i="4"/>
  <c r="BB306"/>
  <c r="BA306"/>
  <c r="BA313" s="1"/>
  <c r="E30" i="3" s="1"/>
  <c r="K306" i="4"/>
  <c r="I306"/>
  <c r="I313" s="1"/>
  <c r="G306"/>
  <c r="G30" i="3"/>
  <c r="B30"/>
  <c r="A30"/>
  <c r="BE313" i="4"/>
  <c r="I30" i="3" s="1"/>
  <c r="BC313" i="4"/>
  <c r="BB313"/>
  <c r="F30" i="3" s="1"/>
  <c r="K313" i="4"/>
  <c r="G313"/>
  <c r="BE301"/>
  <c r="BD301"/>
  <c r="BC301"/>
  <c r="BC304" s="1"/>
  <c r="G29" i="3" s="1"/>
  <c r="BB301" i="4"/>
  <c r="BB304" s="1"/>
  <c r="F29" i="3" s="1"/>
  <c r="BA301" i="4"/>
  <c r="K301"/>
  <c r="K304" s="1"/>
  <c r="I301"/>
  <c r="G301"/>
  <c r="G304" s="1"/>
  <c r="B29" i="3"/>
  <c r="A29"/>
  <c r="BE304" i="4"/>
  <c r="I29" i="3" s="1"/>
  <c r="BD304" i="4"/>
  <c r="H29" i="3" s="1"/>
  <c r="BA304" i="4"/>
  <c r="E29" i="3" s="1"/>
  <c r="I304" i="4"/>
  <c r="BE298"/>
  <c r="BD298"/>
  <c r="BC298"/>
  <c r="BB298"/>
  <c r="BA298"/>
  <c r="K298"/>
  <c r="I298"/>
  <c r="G298"/>
  <c r="BE297"/>
  <c r="BD297"/>
  <c r="BC297"/>
  <c r="BB297"/>
  <c r="BA297"/>
  <c r="K297"/>
  <c r="I297"/>
  <c r="G297"/>
  <c r="BE295"/>
  <c r="BD295"/>
  <c r="BC295"/>
  <c r="BB295"/>
  <c r="BA295"/>
  <c r="K295"/>
  <c r="I295"/>
  <c r="G295"/>
  <c r="BE293"/>
  <c r="BE299" s="1"/>
  <c r="I28" i="3" s="1"/>
  <c r="BD293" i="4"/>
  <c r="BC293"/>
  <c r="BB293"/>
  <c r="BB299" s="1"/>
  <c r="F28" i="3" s="1"/>
  <c r="BA293" i="4"/>
  <c r="BA299" s="1"/>
  <c r="E28" i="3" s="1"/>
  <c r="K293" i="4"/>
  <c r="I293"/>
  <c r="I299" s="1"/>
  <c r="G293"/>
  <c r="B28" i="3"/>
  <c r="A28"/>
  <c r="BD299" i="4"/>
  <c r="H28" i="3" s="1"/>
  <c r="BC299" i="4"/>
  <c r="G28" i="3" s="1"/>
  <c r="K299" i="4"/>
  <c r="G299"/>
  <c r="BE290"/>
  <c r="BD290"/>
  <c r="BC290"/>
  <c r="BA290"/>
  <c r="K290"/>
  <c r="I290"/>
  <c r="G290"/>
  <c r="BB290" s="1"/>
  <c r="BE289"/>
  <c r="BD289"/>
  <c r="BC289"/>
  <c r="BA289"/>
  <c r="K289"/>
  <c r="I289"/>
  <c r="G289"/>
  <c r="BB289" s="1"/>
  <c r="BE287"/>
  <c r="BD287"/>
  <c r="BC287"/>
  <c r="BA287"/>
  <c r="K287"/>
  <c r="I287"/>
  <c r="G287"/>
  <c r="BB287" s="1"/>
  <c r="BE286"/>
  <c r="BD286"/>
  <c r="BC286"/>
  <c r="BA286"/>
  <c r="K286"/>
  <c r="I286"/>
  <c r="G286"/>
  <c r="BB286" s="1"/>
  <c r="BE285"/>
  <c r="BD285"/>
  <c r="BC285"/>
  <c r="BA285"/>
  <c r="K285"/>
  <c r="I285"/>
  <c r="G285"/>
  <c r="BB285" s="1"/>
  <c r="BE284"/>
  <c r="BD284"/>
  <c r="BC284"/>
  <c r="BA284"/>
  <c r="K284"/>
  <c r="I284"/>
  <c r="G284"/>
  <c r="BB284" s="1"/>
  <c r="BE283"/>
  <c r="BD283"/>
  <c r="BC283"/>
  <c r="BA283"/>
  <c r="K283"/>
  <c r="I283"/>
  <c r="G283"/>
  <c r="BB283" s="1"/>
  <c r="BE282"/>
  <c r="BD282"/>
  <c r="BC282"/>
  <c r="BA282"/>
  <c r="K282"/>
  <c r="I282"/>
  <c r="G282"/>
  <c r="BB282" s="1"/>
  <c r="BE281"/>
  <c r="BD281"/>
  <c r="BC281"/>
  <c r="BA281"/>
  <c r="K281"/>
  <c r="I281"/>
  <c r="G281"/>
  <c r="BB281" s="1"/>
  <c r="BE280"/>
  <c r="BD280"/>
  <c r="BC280"/>
  <c r="BA280"/>
  <c r="K280"/>
  <c r="I280"/>
  <c r="G280"/>
  <c r="BB280" s="1"/>
  <c r="BE279"/>
  <c r="BD279"/>
  <c r="BC279"/>
  <c r="BA279"/>
  <c r="K279"/>
  <c r="I279"/>
  <c r="G279"/>
  <c r="BB279" s="1"/>
  <c r="BE278"/>
  <c r="BD278"/>
  <c r="BC278"/>
  <c r="BA278"/>
  <c r="K278"/>
  <c r="I278"/>
  <c r="G278"/>
  <c r="BB278" s="1"/>
  <c r="BE276"/>
  <c r="BD276"/>
  <c r="BC276"/>
  <c r="BA276"/>
  <c r="K276"/>
  <c r="I276"/>
  <c r="G276"/>
  <c r="BB276" s="1"/>
  <c r="BE274"/>
  <c r="BD274"/>
  <c r="BC274"/>
  <c r="BA274"/>
  <c r="K274"/>
  <c r="I274"/>
  <c r="G274"/>
  <c r="BB274" s="1"/>
  <c r="BE272"/>
  <c r="BD272"/>
  <c r="BC272"/>
  <c r="BA272"/>
  <c r="K272"/>
  <c r="I272"/>
  <c r="G272"/>
  <c r="BB272" s="1"/>
  <c r="BE270"/>
  <c r="BD270"/>
  <c r="BD291" s="1"/>
  <c r="H27" i="3" s="1"/>
  <c r="BC270" i="4"/>
  <c r="BA270"/>
  <c r="BA291" s="1"/>
  <c r="E27" i="3" s="1"/>
  <c r="K270" i="4"/>
  <c r="K291" s="1"/>
  <c r="I270"/>
  <c r="G270"/>
  <c r="BB270" s="1"/>
  <c r="B27" i="3"/>
  <c r="A27"/>
  <c r="BE291" i="4"/>
  <c r="I27" i="3" s="1"/>
  <c r="BC291" i="4"/>
  <c r="G27" i="3" s="1"/>
  <c r="I291" i="4"/>
  <c r="BE267"/>
  <c r="BD267"/>
  <c r="BC267"/>
  <c r="BA267"/>
  <c r="K267"/>
  <c r="I267"/>
  <c r="G267"/>
  <c r="BB267" s="1"/>
  <c r="BE266"/>
  <c r="BD266"/>
  <c r="BC266"/>
  <c r="BA266"/>
  <c r="K266"/>
  <c r="I266"/>
  <c r="G266"/>
  <c r="BB266" s="1"/>
  <c r="BE265"/>
  <c r="BD265"/>
  <c r="BC265"/>
  <c r="BA265"/>
  <c r="K265"/>
  <c r="I265"/>
  <c r="G265"/>
  <c r="BB265" s="1"/>
  <c r="BE264"/>
  <c r="BD264"/>
  <c r="BC264"/>
  <c r="BB264"/>
  <c r="BA264"/>
  <c r="K264"/>
  <c r="I264"/>
  <c r="G264"/>
  <c r="BE263"/>
  <c r="BD263"/>
  <c r="BC263"/>
  <c r="BB263"/>
  <c r="BA263"/>
  <c r="K263"/>
  <c r="I263"/>
  <c r="G263"/>
  <c r="BE261"/>
  <c r="BD261"/>
  <c r="BC261"/>
  <c r="BB261"/>
  <c r="BA261"/>
  <c r="K261"/>
  <c r="I261"/>
  <c r="G261"/>
  <c r="BE260"/>
  <c r="BD260"/>
  <c r="BC260"/>
  <c r="BB260"/>
  <c r="BA260"/>
  <c r="K260"/>
  <c r="I260"/>
  <c r="G260"/>
  <c r="BE258"/>
  <c r="BD258"/>
  <c r="BC258"/>
  <c r="BB258"/>
  <c r="BA258"/>
  <c r="K258"/>
  <c r="I258"/>
  <c r="G258"/>
  <c r="BE256"/>
  <c r="BD256"/>
  <c r="BC256"/>
  <c r="BB256"/>
  <c r="BA256"/>
  <c r="K256"/>
  <c r="I256"/>
  <c r="G256"/>
  <c r="BE254"/>
  <c r="BD254"/>
  <c r="BC254"/>
  <c r="BB254"/>
  <c r="BA254"/>
  <c r="K254"/>
  <c r="I254"/>
  <c r="G254"/>
  <c r="BE253"/>
  <c r="BE268" s="1"/>
  <c r="I26" i="3" s="1"/>
  <c r="BD253" i="4"/>
  <c r="BC253"/>
  <c r="BC268" s="1"/>
  <c r="G26" i="3" s="1"/>
  <c r="BB253" i="4"/>
  <c r="BA253"/>
  <c r="K253"/>
  <c r="K268" s="1"/>
  <c r="I253"/>
  <c r="I268" s="1"/>
  <c r="G253"/>
  <c r="B26" i="3"/>
  <c r="A26"/>
  <c r="BD268" i="4"/>
  <c r="H26" i="3" s="1"/>
  <c r="BA268" i="4"/>
  <c r="E26" i="3" s="1"/>
  <c r="G268" i="4"/>
  <c r="BE250"/>
  <c r="BD250"/>
  <c r="BC250"/>
  <c r="BA250"/>
  <c r="K250"/>
  <c r="I250"/>
  <c r="G250"/>
  <c r="BB250" s="1"/>
  <c r="BE248"/>
  <c r="BD248"/>
  <c r="BD251" s="1"/>
  <c r="H25" i="3" s="1"/>
  <c r="BC248" i="4"/>
  <c r="BA248"/>
  <c r="K248"/>
  <c r="I248"/>
  <c r="I251" s="1"/>
  <c r="G248"/>
  <c r="G251" s="1"/>
  <c r="B25" i="3"/>
  <c r="A25"/>
  <c r="BE251" i="4"/>
  <c r="I25" i="3" s="1"/>
  <c r="BC251" i="4"/>
  <c r="G25" i="3" s="1"/>
  <c r="BA251" i="4"/>
  <c r="E25" i="3" s="1"/>
  <c r="K251" i="4"/>
  <c r="BE245"/>
  <c r="BD245"/>
  <c r="BC245"/>
  <c r="BA245"/>
  <c r="K245"/>
  <c r="I245"/>
  <c r="G245"/>
  <c r="BB245" s="1"/>
  <c r="BE243"/>
  <c r="BE246" s="1"/>
  <c r="I24" i="3" s="1"/>
  <c r="BD243" i="4"/>
  <c r="BC243"/>
  <c r="BC246" s="1"/>
  <c r="G24" i="3" s="1"/>
  <c r="BA243" i="4"/>
  <c r="BA246" s="1"/>
  <c r="E24" i="3" s="1"/>
  <c r="K243" i="4"/>
  <c r="I243"/>
  <c r="G243"/>
  <c r="G246" s="1"/>
  <c r="B24" i="3"/>
  <c r="A24"/>
  <c r="BD246" i="4"/>
  <c r="H24" i="3" s="1"/>
  <c r="K246" i="4"/>
  <c r="I246"/>
  <c r="BE240"/>
  <c r="BD240"/>
  <c r="BC240"/>
  <c r="BA240"/>
  <c r="K240"/>
  <c r="I240"/>
  <c r="G240"/>
  <c r="BB240" s="1"/>
  <c r="BB241" s="1"/>
  <c r="F23" i="3" s="1"/>
  <c r="BE239" i="4"/>
  <c r="BD239"/>
  <c r="BC239"/>
  <c r="BB239"/>
  <c r="BA239"/>
  <c r="K239"/>
  <c r="I239"/>
  <c r="G239"/>
  <c r="BE238"/>
  <c r="BD238"/>
  <c r="BC238"/>
  <c r="BB238"/>
  <c r="BA238"/>
  <c r="K238"/>
  <c r="I238"/>
  <c r="G238"/>
  <c r="BE229"/>
  <c r="BD229"/>
  <c r="BC229"/>
  <c r="BB229"/>
  <c r="BA229"/>
  <c r="K229"/>
  <c r="I229"/>
  <c r="G229"/>
  <c r="BE226"/>
  <c r="BD226"/>
  <c r="BC226"/>
  <c r="BB226"/>
  <c r="BA226"/>
  <c r="K226"/>
  <c r="I226"/>
  <c r="G226"/>
  <c r="BE219"/>
  <c r="BD219"/>
  <c r="BC219"/>
  <c r="BB219"/>
  <c r="BA219"/>
  <c r="K219"/>
  <c r="I219"/>
  <c r="G219"/>
  <c r="BE218"/>
  <c r="BD218"/>
  <c r="BC218"/>
  <c r="BB218"/>
  <c r="BA218"/>
  <c r="K218"/>
  <c r="I218"/>
  <c r="G218"/>
  <c r="BE217"/>
  <c r="BD217"/>
  <c r="BC217"/>
  <c r="BB217"/>
  <c r="BA217"/>
  <c r="K217"/>
  <c r="I217"/>
  <c r="G217"/>
  <c r="BE215"/>
  <c r="BD215"/>
  <c r="BC215"/>
  <c r="BB215"/>
  <c r="BA215"/>
  <c r="K215"/>
  <c r="I215"/>
  <c r="G215"/>
  <c r="BE209"/>
  <c r="BE241" s="1"/>
  <c r="I23" i="3" s="1"/>
  <c r="BD209" i="4"/>
  <c r="BD241" s="1"/>
  <c r="H23" i="3" s="1"/>
  <c r="BC209" i="4"/>
  <c r="BB209"/>
  <c r="BA209"/>
  <c r="K209"/>
  <c r="K241" s="1"/>
  <c r="I209"/>
  <c r="G209"/>
  <c r="B23" i="3"/>
  <c r="A23"/>
  <c r="BC241" i="4"/>
  <c r="G23" i="3" s="1"/>
  <c r="BA241" i="4"/>
  <c r="E23" i="3" s="1"/>
  <c r="I241" i="4"/>
  <c r="G241"/>
  <c r="BE206"/>
  <c r="BD206"/>
  <c r="BD207" s="1"/>
  <c r="H22" i="3" s="1"/>
  <c r="BC206" i="4"/>
  <c r="BC207" s="1"/>
  <c r="G22" i="3" s="1"/>
  <c r="BA206" i="4"/>
  <c r="K206"/>
  <c r="I206"/>
  <c r="I207" s="1"/>
  <c r="G206"/>
  <c r="BB206" s="1"/>
  <c r="BB207" s="1"/>
  <c r="F22" i="3" s="1"/>
  <c r="B22"/>
  <c r="A22"/>
  <c r="BE207" i="4"/>
  <c r="I22" i="3" s="1"/>
  <c r="BA207" i="4"/>
  <c r="E22" i="3" s="1"/>
  <c r="K207" i="4"/>
  <c r="G207"/>
  <c r="BE203"/>
  <c r="BD203"/>
  <c r="BC203"/>
  <c r="BB203"/>
  <c r="BA203"/>
  <c r="K203"/>
  <c r="I203"/>
  <c r="G203"/>
  <c r="BE200"/>
  <c r="BD200"/>
  <c r="BC200"/>
  <c r="BB200"/>
  <c r="BA200"/>
  <c r="K200"/>
  <c r="I200"/>
  <c r="G200"/>
  <c r="BE198"/>
  <c r="BD198"/>
  <c r="BC198"/>
  <c r="BC204" s="1"/>
  <c r="G21" i="3" s="1"/>
  <c r="BB198" i="4"/>
  <c r="BB204" s="1"/>
  <c r="F21" i="3" s="1"/>
  <c r="BA198" i="4"/>
  <c r="K198"/>
  <c r="I198"/>
  <c r="G198"/>
  <c r="G204" s="1"/>
  <c r="B21" i="3"/>
  <c r="A21"/>
  <c r="BE204" i="4"/>
  <c r="I21" i="3" s="1"/>
  <c r="BD204" i="4"/>
  <c r="H21" i="3" s="1"/>
  <c r="BA204" i="4"/>
  <c r="E21" i="3" s="1"/>
  <c r="K204" i="4"/>
  <c r="I204"/>
  <c r="BE195"/>
  <c r="BD195"/>
  <c r="BC195"/>
  <c r="BB195"/>
  <c r="BA195"/>
  <c r="K195"/>
  <c r="I195"/>
  <c r="G195"/>
  <c r="BE193"/>
  <c r="BD193"/>
  <c r="BC193"/>
  <c r="BB193"/>
  <c r="BA193"/>
  <c r="K193"/>
  <c r="I193"/>
  <c r="G193"/>
  <c r="BE192"/>
  <c r="BD192"/>
  <c r="BC192"/>
  <c r="BB192"/>
  <c r="BA192"/>
  <c r="K192"/>
  <c r="I192"/>
  <c r="G192"/>
  <c r="BE191"/>
  <c r="BD191"/>
  <c r="BC191"/>
  <c r="BB191"/>
  <c r="BA191"/>
  <c r="K191"/>
  <c r="I191"/>
  <c r="G191"/>
  <c r="BE189"/>
  <c r="BD189"/>
  <c r="BC189"/>
  <c r="BB189"/>
  <c r="BA189"/>
  <c r="K189"/>
  <c r="I189"/>
  <c r="G189"/>
  <c r="BE186"/>
  <c r="BE196" s="1"/>
  <c r="I20" i="3" s="1"/>
  <c r="BD186" i="4"/>
  <c r="BC186"/>
  <c r="BB186"/>
  <c r="BB196" s="1"/>
  <c r="F20" i="3" s="1"/>
  <c r="BA186" i="4"/>
  <c r="BA196" s="1"/>
  <c r="E20" i="3" s="1"/>
  <c r="K186" i="4"/>
  <c r="I186"/>
  <c r="G186"/>
  <c r="B20" i="3"/>
  <c r="A20"/>
  <c r="BD196" i="4"/>
  <c r="H20" i="3" s="1"/>
  <c r="BC196" i="4"/>
  <c r="G20" i="3" s="1"/>
  <c r="K196" i="4"/>
  <c r="I196"/>
  <c r="G196"/>
  <c r="BE183"/>
  <c r="BD183"/>
  <c r="BD184" s="1"/>
  <c r="H19" i="3" s="1"/>
  <c r="BC183" i="4"/>
  <c r="BB183"/>
  <c r="BA183"/>
  <c r="BA184" s="1"/>
  <c r="E19" i="3" s="1"/>
  <c r="K183" i="4"/>
  <c r="K184" s="1"/>
  <c r="I183"/>
  <c r="G183"/>
  <c r="B19" i="3"/>
  <c r="A19"/>
  <c r="BE184" i="4"/>
  <c r="I19" i="3" s="1"/>
  <c r="BC184" i="4"/>
  <c r="G19" i="3" s="1"/>
  <c r="BB184" i="4"/>
  <c r="F19" i="3" s="1"/>
  <c r="I184" i="4"/>
  <c r="G184"/>
  <c r="BE180"/>
  <c r="BD180"/>
  <c r="BC180"/>
  <c r="BB180"/>
  <c r="K180"/>
  <c r="I180"/>
  <c r="G180"/>
  <c r="BA180" s="1"/>
  <c r="BE179"/>
  <c r="BD179"/>
  <c r="BC179"/>
  <c r="BB179"/>
  <c r="K179"/>
  <c r="I179"/>
  <c r="G179"/>
  <c r="BA179" s="1"/>
  <c r="BE177"/>
  <c r="BD177"/>
  <c r="BC177"/>
  <c r="BB177"/>
  <c r="BA177"/>
  <c r="K177"/>
  <c r="I177"/>
  <c r="G177"/>
  <c r="BE175"/>
  <c r="BE181" s="1"/>
  <c r="I18" i="3" s="1"/>
  <c r="BD175" i="4"/>
  <c r="BC175"/>
  <c r="BC181" s="1"/>
  <c r="G18" i="3" s="1"/>
  <c r="BB175" i="4"/>
  <c r="BA175"/>
  <c r="K175"/>
  <c r="I175"/>
  <c r="I181" s="1"/>
  <c r="G175"/>
  <c r="B18" i="3"/>
  <c r="A18"/>
  <c r="BD181" i="4"/>
  <c r="H18" i="3" s="1"/>
  <c r="BB181" i="4"/>
  <c r="F18" i="3" s="1"/>
  <c r="K181" i="4"/>
  <c r="G181"/>
  <c r="BE172"/>
  <c r="BD172"/>
  <c r="BC172"/>
  <c r="BB172"/>
  <c r="BB173" s="1"/>
  <c r="F17" i="3" s="1"/>
  <c r="K172" i="4"/>
  <c r="I172"/>
  <c r="G172"/>
  <c r="G173" s="1"/>
  <c r="H17" i="3"/>
  <c r="B17"/>
  <c r="A17"/>
  <c r="BE173" i="4"/>
  <c r="I17" i="3" s="1"/>
  <c r="BD173" i="4"/>
  <c r="BC173"/>
  <c r="G17" i="3" s="1"/>
  <c r="K173" i="4"/>
  <c r="I173"/>
  <c r="BE169"/>
  <c r="BE170" s="1"/>
  <c r="I16" i="3" s="1"/>
  <c r="BD169" i="4"/>
  <c r="BC169"/>
  <c r="BB169"/>
  <c r="K169"/>
  <c r="I169"/>
  <c r="G169"/>
  <c r="BA169" s="1"/>
  <c r="BA170" s="1"/>
  <c r="E16" i="3" s="1"/>
  <c r="G16"/>
  <c r="B16"/>
  <c r="A16"/>
  <c r="BD170" i="4"/>
  <c r="H16" i="3" s="1"/>
  <c r="BC170" i="4"/>
  <c r="BB170"/>
  <c r="F16" i="3" s="1"/>
  <c r="K170" i="4"/>
  <c r="I170"/>
  <c r="G170"/>
  <c r="BE166"/>
  <c r="BD166"/>
  <c r="BC166"/>
  <c r="BB166"/>
  <c r="K166"/>
  <c r="I166"/>
  <c r="G166"/>
  <c r="BA166" s="1"/>
  <c r="BE165"/>
  <c r="BD165"/>
  <c r="BC165"/>
  <c r="BB165"/>
  <c r="K165"/>
  <c r="I165"/>
  <c r="G165"/>
  <c r="BA165" s="1"/>
  <c r="BE164"/>
  <c r="BD164"/>
  <c r="BC164"/>
  <c r="BB164"/>
  <c r="K164"/>
  <c r="I164"/>
  <c r="G164"/>
  <c r="BA164" s="1"/>
  <c r="BE163"/>
  <c r="BE167" s="1"/>
  <c r="I15" i="3" s="1"/>
  <c r="BD163" i="4"/>
  <c r="BD167" s="1"/>
  <c r="H15" i="3" s="1"/>
  <c r="BC163" i="4"/>
  <c r="BB163"/>
  <c r="BB167" s="1"/>
  <c r="F15" i="3" s="1"/>
  <c r="K163" i="4"/>
  <c r="I163"/>
  <c r="G163"/>
  <c r="BA163" s="1"/>
  <c r="B15" i="3"/>
  <c r="A15"/>
  <c r="BC167" i="4"/>
  <c r="G15" i="3" s="1"/>
  <c r="K167" i="4"/>
  <c r="I167"/>
  <c r="G167"/>
  <c r="BE160"/>
  <c r="BD160"/>
  <c r="BC160"/>
  <c r="BB160"/>
  <c r="BA160"/>
  <c r="K160"/>
  <c r="I160"/>
  <c r="G160"/>
  <c r="BE158"/>
  <c r="BD158"/>
  <c r="BC158"/>
  <c r="BB158"/>
  <c r="BA158"/>
  <c r="K158"/>
  <c r="I158"/>
  <c r="G158"/>
  <c r="BE154"/>
  <c r="BD154"/>
  <c r="BC154"/>
  <c r="BB154"/>
  <c r="BA154"/>
  <c r="K154"/>
  <c r="I154"/>
  <c r="G154"/>
  <c r="BE152"/>
  <c r="BD152"/>
  <c r="BC152"/>
  <c r="BB152"/>
  <c r="BA152"/>
  <c r="K152"/>
  <c r="I152"/>
  <c r="G152"/>
  <c r="BE149"/>
  <c r="BD149"/>
  <c r="BC149"/>
  <c r="BB149"/>
  <c r="BA149"/>
  <c r="K149"/>
  <c r="I149"/>
  <c r="G149"/>
  <c r="BE148"/>
  <c r="BD148"/>
  <c r="BC148"/>
  <c r="BB148"/>
  <c r="BA148"/>
  <c r="K148"/>
  <c r="I148"/>
  <c r="G148"/>
  <c r="BE147"/>
  <c r="BD147"/>
  <c r="BC147"/>
  <c r="BB147"/>
  <c r="BA147"/>
  <c r="K147"/>
  <c r="I147"/>
  <c r="G147"/>
  <c r="BE145"/>
  <c r="BD145"/>
  <c r="BC145"/>
  <c r="BB145"/>
  <c r="BA145"/>
  <c r="K145"/>
  <c r="I145"/>
  <c r="G145"/>
  <c r="BE144"/>
  <c r="BD144"/>
  <c r="BC144"/>
  <c r="BB144"/>
  <c r="BA144"/>
  <c r="K144"/>
  <c r="I144"/>
  <c r="G144"/>
  <c r="BE143"/>
  <c r="BD143"/>
  <c r="BC143"/>
  <c r="BB143"/>
  <c r="BA143"/>
  <c r="K143"/>
  <c r="I143"/>
  <c r="G143"/>
  <c r="BE142"/>
  <c r="BD142"/>
  <c r="BC142"/>
  <c r="BB142"/>
  <c r="BA142"/>
  <c r="K142"/>
  <c r="I142"/>
  <c r="G142"/>
  <c r="BE140"/>
  <c r="BE161" s="1"/>
  <c r="I14" i="3" s="1"/>
  <c r="BD140" i="4"/>
  <c r="BC140"/>
  <c r="BC161" s="1"/>
  <c r="G14" i="3" s="1"/>
  <c r="BB140" i="4"/>
  <c r="BA140"/>
  <c r="K140"/>
  <c r="I140"/>
  <c r="G140"/>
  <c r="B14" i="3"/>
  <c r="A14"/>
  <c r="BD161" i="4"/>
  <c r="H14" i="3" s="1"/>
  <c r="BB161" i="4"/>
  <c r="F14" i="3" s="1"/>
  <c r="BA161" i="4"/>
  <c r="E14" i="3" s="1"/>
  <c r="K161" i="4"/>
  <c r="I161"/>
  <c r="G161"/>
  <c r="BE135"/>
  <c r="BD135"/>
  <c r="BC135"/>
  <c r="BB135"/>
  <c r="K135"/>
  <c r="I135"/>
  <c r="G135"/>
  <c r="BA135" s="1"/>
  <c r="BA138" s="1"/>
  <c r="E13" i="3" s="1"/>
  <c r="BE134" i="4"/>
  <c r="BD134"/>
  <c r="BC134"/>
  <c r="BB134"/>
  <c r="BA134"/>
  <c r="K134"/>
  <c r="I134"/>
  <c r="G134"/>
  <c r="BE132"/>
  <c r="BD132"/>
  <c r="BC132"/>
  <c r="BB132"/>
  <c r="BB138" s="1"/>
  <c r="F13" i="3" s="1"/>
  <c r="BA132" i="4"/>
  <c r="K132"/>
  <c r="I132"/>
  <c r="G132"/>
  <c r="B13" i="3"/>
  <c r="A13"/>
  <c r="BE138" i="4"/>
  <c r="I13" i="3" s="1"/>
  <c r="BD138" i="4"/>
  <c r="H13" i="3" s="1"/>
  <c r="BC138" i="4"/>
  <c r="G13" i="3" s="1"/>
  <c r="K138" i="4"/>
  <c r="I138"/>
  <c r="G138"/>
  <c r="BE128"/>
  <c r="BD128"/>
  <c r="BC128"/>
  <c r="BB128"/>
  <c r="BA128"/>
  <c r="K128"/>
  <c r="I128"/>
  <c r="G128"/>
  <c r="BE125"/>
  <c r="BD125"/>
  <c r="BC125"/>
  <c r="BB125"/>
  <c r="BA125"/>
  <c r="BA130" s="1"/>
  <c r="E12" i="3" s="1"/>
  <c r="K125" i="4"/>
  <c r="I125"/>
  <c r="G125"/>
  <c r="B12" i="3"/>
  <c r="A12"/>
  <c r="BE130" i="4"/>
  <c r="I12" i="3" s="1"/>
  <c r="BD130" i="4"/>
  <c r="H12" i="3" s="1"/>
  <c r="BC130" i="4"/>
  <c r="G12" i="3" s="1"/>
  <c r="BB130" i="4"/>
  <c r="F12" i="3" s="1"/>
  <c r="K130" i="4"/>
  <c r="I130"/>
  <c r="G130"/>
  <c r="BE121"/>
  <c r="BD121"/>
  <c r="BC121"/>
  <c r="BB121"/>
  <c r="K121"/>
  <c r="I121"/>
  <c r="G121"/>
  <c r="BA121" s="1"/>
  <c r="BE118"/>
  <c r="BD118"/>
  <c r="BC118"/>
  <c r="BB118"/>
  <c r="K118"/>
  <c r="I118"/>
  <c r="G118"/>
  <c r="BA118" s="1"/>
  <c r="BE115"/>
  <c r="BD115"/>
  <c r="BC115"/>
  <c r="BB115"/>
  <c r="K115"/>
  <c r="I115"/>
  <c r="G115"/>
  <c r="BA115" s="1"/>
  <c r="BE113"/>
  <c r="BD113"/>
  <c r="BC113"/>
  <c r="BB113"/>
  <c r="K113"/>
  <c r="I113"/>
  <c r="G113"/>
  <c r="BA113" s="1"/>
  <c r="BE111"/>
  <c r="BD111"/>
  <c r="BC111"/>
  <c r="BB111"/>
  <c r="K111"/>
  <c r="I111"/>
  <c r="G111"/>
  <c r="BA111" s="1"/>
  <c r="BE109"/>
  <c r="BD109"/>
  <c r="BC109"/>
  <c r="BB109"/>
  <c r="K109"/>
  <c r="I109"/>
  <c r="G109"/>
  <c r="BA109" s="1"/>
  <c r="BE107"/>
  <c r="BD107"/>
  <c r="BC107"/>
  <c r="BB107"/>
  <c r="BA107"/>
  <c r="K107"/>
  <c r="I107"/>
  <c r="G107"/>
  <c r="BE105"/>
  <c r="BD105"/>
  <c r="BC105"/>
  <c r="BB105"/>
  <c r="BA105"/>
  <c r="K105"/>
  <c r="I105"/>
  <c r="G105"/>
  <c r="BE103"/>
  <c r="BD103"/>
  <c r="BC103"/>
  <c r="BB103"/>
  <c r="BA103"/>
  <c r="K103"/>
  <c r="K123" s="1"/>
  <c r="I103"/>
  <c r="G103"/>
  <c r="B11" i="3"/>
  <c r="A11"/>
  <c r="BE123" i="4"/>
  <c r="I11" i="3" s="1"/>
  <c r="BD123" i="4"/>
  <c r="H11" i="3" s="1"/>
  <c r="BC123" i="4"/>
  <c r="G11" i="3" s="1"/>
  <c r="BB123" i="4"/>
  <c r="F11" i="3" s="1"/>
  <c r="I123" i="4"/>
  <c r="G123"/>
  <c r="BE98"/>
  <c r="BD98"/>
  <c r="BC98"/>
  <c r="BB98"/>
  <c r="K98"/>
  <c r="I98"/>
  <c r="G98"/>
  <c r="BA98" s="1"/>
  <c r="BE96"/>
  <c r="BD96"/>
  <c r="BC96"/>
  <c r="BB96"/>
  <c r="K96"/>
  <c r="I96"/>
  <c r="G96"/>
  <c r="BA96" s="1"/>
  <c r="BE88"/>
  <c r="BD88"/>
  <c r="BC88"/>
  <c r="BB88"/>
  <c r="K88"/>
  <c r="I88"/>
  <c r="G88"/>
  <c r="BA88" s="1"/>
  <c r="BA101" s="1"/>
  <c r="E10" i="3" s="1"/>
  <c r="BE87" i="4"/>
  <c r="BD87"/>
  <c r="BC87"/>
  <c r="BB87"/>
  <c r="BA87"/>
  <c r="K87"/>
  <c r="I87"/>
  <c r="G87"/>
  <c r="BE84"/>
  <c r="BD84"/>
  <c r="BC84"/>
  <c r="BB84"/>
  <c r="BA84"/>
  <c r="K84"/>
  <c r="I84"/>
  <c r="G84"/>
  <c r="BE81"/>
  <c r="BE101" s="1"/>
  <c r="I10" i="3" s="1"/>
  <c r="BD81" i="4"/>
  <c r="BC81"/>
  <c r="BB81"/>
  <c r="BA81"/>
  <c r="K81"/>
  <c r="I81"/>
  <c r="I101" s="1"/>
  <c r="G81"/>
  <c r="B10" i="3"/>
  <c r="A10"/>
  <c r="BD101" i="4"/>
  <c r="H10" i="3" s="1"/>
  <c r="BC101" i="4"/>
  <c r="G10" i="3" s="1"/>
  <c r="BB101" i="4"/>
  <c r="F10" i="3" s="1"/>
  <c r="K101" i="4"/>
  <c r="G101"/>
  <c r="BE72"/>
  <c r="BD72"/>
  <c r="BC72"/>
  <c r="BB72"/>
  <c r="K72"/>
  <c r="I72"/>
  <c r="G72"/>
  <c r="BA72" s="1"/>
  <c r="BE70"/>
  <c r="BD70"/>
  <c r="BC70"/>
  <c r="BB70"/>
  <c r="K70"/>
  <c r="I70"/>
  <c r="G70"/>
  <c r="BA70" s="1"/>
  <c r="BE69"/>
  <c r="BD69"/>
  <c r="BC69"/>
  <c r="BB69"/>
  <c r="K69"/>
  <c r="I69"/>
  <c r="G69"/>
  <c r="BA69" s="1"/>
  <c r="BE67"/>
  <c r="BD67"/>
  <c r="BC67"/>
  <c r="BB67"/>
  <c r="K67"/>
  <c r="I67"/>
  <c r="G67"/>
  <c r="BA67" s="1"/>
  <c r="BE64"/>
  <c r="BD64"/>
  <c r="BC64"/>
  <c r="BB64"/>
  <c r="K64"/>
  <c r="I64"/>
  <c r="G64"/>
  <c r="BA64" s="1"/>
  <c r="BE63"/>
  <c r="BD63"/>
  <c r="BC63"/>
  <c r="BB63"/>
  <c r="K63"/>
  <c r="I63"/>
  <c r="G63"/>
  <c r="BA63" s="1"/>
  <c r="BE60"/>
  <c r="BD60"/>
  <c r="BC60"/>
  <c r="BB60"/>
  <c r="K60"/>
  <c r="I60"/>
  <c r="G60"/>
  <c r="G79" s="1"/>
  <c r="B9" i="3"/>
  <c r="A9"/>
  <c r="BE79" i="4"/>
  <c r="I9" i="3" s="1"/>
  <c r="BD79" i="4"/>
  <c r="H9" i="3" s="1"/>
  <c r="BC79" i="4"/>
  <c r="G9" i="3" s="1"/>
  <c r="BB79" i="4"/>
  <c r="F9" i="3" s="1"/>
  <c r="K79" i="4"/>
  <c r="I79"/>
  <c r="BE56"/>
  <c r="BD56"/>
  <c r="BC56"/>
  <c r="BB56"/>
  <c r="K56"/>
  <c r="I56"/>
  <c r="G56"/>
  <c r="BA56" s="1"/>
  <c r="BE54"/>
  <c r="BD54"/>
  <c r="BC54"/>
  <c r="BB54"/>
  <c r="K54"/>
  <c r="I54"/>
  <c r="G54"/>
  <c r="BA54" s="1"/>
  <c r="BA58" s="1"/>
  <c r="E8" i="3" s="1"/>
  <c r="BE52" i="4"/>
  <c r="BD52"/>
  <c r="BC52"/>
  <c r="BB52"/>
  <c r="BA52"/>
  <c r="K52"/>
  <c r="I52"/>
  <c r="G52"/>
  <c r="BE49"/>
  <c r="BD49"/>
  <c r="BC49"/>
  <c r="BB49"/>
  <c r="BA49"/>
  <c r="K49"/>
  <c r="I49"/>
  <c r="G49"/>
  <c r="BE48"/>
  <c r="BD48"/>
  <c r="BC48"/>
  <c r="BB48"/>
  <c r="BA48"/>
  <c r="K48"/>
  <c r="I48"/>
  <c r="G48"/>
  <c r="BE45"/>
  <c r="BD45"/>
  <c r="BC45"/>
  <c r="BB45"/>
  <c r="BA45"/>
  <c r="K45"/>
  <c r="I45"/>
  <c r="G45"/>
  <c r="BE42"/>
  <c r="BD42"/>
  <c r="BC42"/>
  <c r="BB42"/>
  <c r="BA42"/>
  <c r="K42"/>
  <c r="I42"/>
  <c r="G42"/>
  <c r="BE40"/>
  <c r="BD40"/>
  <c r="BC40"/>
  <c r="BB40"/>
  <c r="BA40"/>
  <c r="K40"/>
  <c r="I40"/>
  <c r="G40"/>
  <c r="BE37"/>
  <c r="BE58" s="1"/>
  <c r="I8" i="3" s="1"/>
  <c r="BD37" i="4"/>
  <c r="BC37"/>
  <c r="BB37"/>
  <c r="BA37"/>
  <c r="K37"/>
  <c r="I37"/>
  <c r="G37"/>
  <c r="B8" i="3"/>
  <c r="A8"/>
  <c r="BD58" i="4"/>
  <c r="H8" i="3" s="1"/>
  <c r="BC58" i="4"/>
  <c r="G8" i="3" s="1"/>
  <c r="BB58" i="4"/>
  <c r="F8" i="3" s="1"/>
  <c r="K58" i="4"/>
  <c r="I58"/>
  <c r="G58"/>
  <c r="BE34"/>
  <c r="BD34"/>
  <c r="BC34"/>
  <c r="BB34"/>
  <c r="BA34"/>
  <c r="K34"/>
  <c r="I34"/>
  <c r="G34"/>
  <c r="BE33"/>
  <c r="BD33"/>
  <c r="BC33"/>
  <c r="BB33"/>
  <c r="BA33"/>
  <c r="K33"/>
  <c r="I33"/>
  <c r="G33"/>
  <c r="BE30"/>
  <c r="BD30"/>
  <c r="BC30"/>
  <c r="BB30"/>
  <c r="BA30"/>
  <c r="K30"/>
  <c r="I30"/>
  <c r="G30"/>
  <c r="BE29"/>
  <c r="BD29"/>
  <c r="BC29"/>
  <c r="BB29"/>
  <c r="BA29"/>
  <c r="K29"/>
  <c r="I29"/>
  <c r="G29"/>
  <c r="BE25"/>
  <c r="BD25"/>
  <c r="BC25"/>
  <c r="BB25"/>
  <c r="BA25"/>
  <c r="K25"/>
  <c r="I25"/>
  <c r="G25"/>
  <c r="BE24"/>
  <c r="BD24"/>
  <c r="BC24"/>
  <c r="BB24"/>
  <c r="BA24"/>
  <c r="K24"/>
  <c r="I24"/>
  <c r="G24"/>
  <c r="BE20"/>
  <c r="BD20"/>
  <c r="BC20"/>
  <c r="BB20"/>
  <c r="BA20"/>
  <c r="K20"/>
  <c r="I20"/>
  <c r="G20"/>
  <c r="BE19"/>
  <c r="BD19"/>
  <c r="BC19"/>
  <c r="BB19"/>
  <c r="BA19"/>
  <c r="K19"/>
  <c r="I19"/>
  <c r="G19"/>
  <c r="BE17"/>
  <c r="BD17"/>
  <c r="BC17"/>
  <c r="BB17"/>
  <c r="BA17"/>
  <c r="K17"/>
  <c r="I17"/>
  <c r="G17"/>
  <c r="BE15"/>
  <c r="BD15"/>
  <c r="BC15"/>
  <c r="BB15"/>
  <c r="BA15"/>
  <c r="K15"/>
  <c r="I15"/>
  <c r="G15"/>
  <c r="BE13"/>
  <c r="BD13"/>
  <c r="BC13"/>
  <c r="BB13"/>
  <c r="BA13"/>
  <c r="K13"/>
  <c r="I13"/>
  <c r="G13"/>
  <c r="BE12"/>
  <c r="BD12"/>
  <c r="BC12"/>
  <c r="BB12"/>
  <c r="BA12"/>
  <c r="K12"/>
  <c r="I12"/>
  <c r="G12"/>
  <c r="BE10"/>
  <c r="BD10"/>
  <c r="BC10"/>
  <c r="BB10"/>
  <c r="BA10"/>
  <c r="K10"/>
  <c r="I10"/>
  <c r="G10"/>
  <c r="BE8"/>
  <c r="BD8"/>
  <c r="BD35" s="1"/>
  <c r="H7" i="3" s="1"/>
  <c r="BC8" i="4"/>
  <c r="BB8"/>
  <c r="BB35" s="1"/>
  <c r="F7" i="3" s="1"/>
  <c r="BA8" i="4"/>
  <c r="K8"/>
  <c r="I8"/>
  <c r="G8"/>
  <c r="B7" i="3"/>
  <c r="A7"/>
  <c r="BE35" i="4"/>
  <c r="I7" i="3" s="1"/>
  <c r="BC35" i="4"/>
  <c r="G7" i="3" s="1"/>
  <c r="BA35" i="4"/>
  <c r="E7" i="3" s="1"/>
  <c r="K35" i="4"/>
  <c r="I35"/>
  <c r="G35"/>
  <c r="E4"/>
  <c r="F3"/>
  <c r="G23" i="2"/>
  <c r="C33"/>
  <c r="F33" s="1"/>
  <c r="C31"/>
  <c r="G7"/>
  <c r="G43" i="1"/>
  <c r="H37"/>
  <c r="G37"/>
  <c r="G31"/>
  <c r="H29"/>
  <c r="G29"/>
  <c r="D22"/>
  <c r="D20"/>
  <c r="I19"/>
  <c r="I2"/>
  <c r="I14" i="15" l="1"/>
  <c r="C21" i="14" s="1"/>
  <c r="H14" i="15"/>
  <c r="C17" i="14" s="1"/>
  <c r="F14" i="15"/>
  <c r="C16" i="14" s="1"/>
  <c r="E14" i="15"/>
  <c r="C15" i="14" s="1"/>
  <c r="BB45" i="16"/>
  <c r="BB52" s="1"/>
  <c r="F9" i="15" s="1"/>
  <c r="BA16" i="13"/>
  <c r="E8" i="12" s="1"/>
  <c r="I18"/>
  <c r="C21" i="11" s="1"/>
  <c r="BA49" i="13"/>
  <c r="E15" i="12" s="1"/>
  <c r="G18"/>
  <c r="C18" i="11" s="1"/>
  <c r="BA33" i="13"/>
  <c r="BA34" s="1"/>
  <c r="E12" i="12" s="1"/>
  <c r="E18" s="1"/>
  <c r="C15" i="11" s="1"/>
  <c r="C19" s="1"/>
  <c r="C22" s="1"/>
  <c r="C23" s="1"/>
  <c r="BA31" i="10"/>
  <c r="E11" i="9" s="1"/>
  <c r="BA43" i="10"/>
  <c r="E14" i="9" s="1"/>
  <c r="H17"/>
  <c r="C17" i="8" s="1"/>
  <c r="G17" i="9"/>
  <c r="C18" i="8" s="1"/>
  <c r="BA8" i="10"/>
  <c r="BA10" s="1"/>
  <c r="E7" i="9" s="1"/>
  <c r="BA45" i="10"/>
  <c r="BA46" s="1"/>
  <c r="E15" i="9" s="1"/>
  <c r="H12" i="6"/>
  <c r="C17" i="5" s="1"/>
  <c r="BA33" i="10"/>
  <c r="BA34" s="1"/>
  <c r="E12" i="9" s="1"/>
  <c r="G12" i="6"/>
  <c r="C18" i="5" s="1"/>
  <c r="F12" i="6"/>
  <c r="C16" i="5" s="1"/>
  <c r="BA58" i="7"/>
  <c r="E8" i="6" s="1"/>
  <c r="BA8" i="7"/>
  <c r="BA36" s="1"/>
  <c r="E7" i="6" s="1"/>
  <c r="G22" i="2"/>
  <c r="BB291" i="4"/>
  <c r="F27" i="3" s="1"/>
  <c r="H31"/>
  <c r="C17" i="2" s="1"/>
  <c r="I31" i="3"/>
  <c r="C21" i="2" s="1"/>
  <c r="BB268" i="4"/>
  <c r="F26" i="3" s="1"/>
  <c r="G31"/>
  <c r="C18" i="2" s="1"/>
  <c r="BA181" i="4"/>
  <c r="E18" i="3" s="1"/>
  <c r="BA123" i="4"/>
  <c r="E11" i="3" s="1"/>
  <c r="BA167" i="4"/>
  <c r="E15" i="3" s="1"/>
  <c r="I20" i="1"/>
  <c r="G291" i="4"/>
  <c r="BB243"/>
  <c r="BB246" s="1"/>
  <c r="F24" i="3" s="1"/>
  <c r="BB248" i="4"/>
  <c r="BB251" s="1"/>
  <c r="F25" i="3" s="1"/>
  <c r="BA60" i="4"/>
  <c r="BA79" s="1"/>
  <c r="E9" i="3" s="1"/>
  <c r="BA172" i="4"/>
  <c r="BA173" s="1"/>
  <c r="E17" i="3" s="1"/>
  <c r="F30" i="11" l="1"/>
  <c r="F31" s="1"/>
  <c r="F34" s="1"/>
  <c r="H41" i="1"/>
  <c r="I41" s="1"/>
  <c r="F41" s="1"/>
  <c r="E12" i="6"/>
  <c r="C15" i="5" s="1"/>
  <c r="C19" s="1"/>
  <c r="C22" s="1"/>
  <c r="C23" s="1"/>
  <c r="C19" i="14"/>
  <c r="C22" s="1"/>
  <c r="C23" s="1"/>
  <c r="E17" i="9"/>
  <c r="C15" i="8" s="1"/>
  <c r="C19" s="1"/>
  <c r="C22" s="1"/>
  <c r="C23" s="1"/>
  <c r="E31" i="3"/>
  <c r="C15" i="2" s="1"/>
  <c r="F31" i="3"/>
  <c r="C16" i="2" s="1"/>
  <c r="F30" i="5" l="1"/>
  <c r="F31" s="1"/>
  <c r="F34" s="1"/>
  <c r="H39" i="1"/>
  <c r="I39" s="1"/>
  <c r="F39" s="1"/>
  <c r="F30" i="14"/>
  <c r="F31" s="1"/>
  <c r="F34" s="1"/>
  <c r="H42" i="1"/>
  <c r="I42" s="1"/>
  <c r="F42" s="1"/>
  <c r="F30" i="8"/>
  <c r="H40" i="1"/>
  <c r="I40" s="1"/>
  <c r="F40" s="1"/>
  <c r="F31" i="8"/>
  <c r="F34" s="1"/>
  <c r="C19" i="2"/>
  <c r="C22" s="1"/>
  <c r="C23" s="1"/>
  <c r="F30" l="1"/>
  <c r="F31" s="1"/>
  <c r="F34" s="1"/>
  <c r="H38" i="1"/>
  <c r="I38" l="1"/>
  <c r="H43"/>
  <c r="H30" s="1"/>
  <c r="F38" l="1"/>
  <c r="F43" s="1"/>
  <c r="I43"/>
  <c r="I30"/>
  <c r="H31"/>
  <c r="I21" s="1"/>
  <c r="F30" l="1"/>
  <c r="F31" s="1"/>
  <c r="I31"/>
  <c r="I22"/>
  <c r="I23" s="1"/>
  <c r="J40" l="1"/>
  <c r="J42"/>
  <c r="J38"/>
  <c r="J30"/>
  <c r="J39"/>
  <c r="J31"/>
  <c r="J43"/>
  <c r="J41"/>
</calcChain>
</file>

<file path=xl/sharedStrings.xml><?xml version="1.0" encoding="utf-8"?>
<sst xmlns="http://schemas.openxmlformats.org/spreadsheetml/2006/main" count="2035" uniqueCount="933">
  <si>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</si>
  <si>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</si>
  <si>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</si>
  <si>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</si>
  <si>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</si>
  <si>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</si>
  <si>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</si>
  <si>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</si>
  <si>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</si>
  <si>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</si>
  <si>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</si>
  <si>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</si>
  <si>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</si>
  <si>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</si>
  <si>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</si>
  <si>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</si>
  <si>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</si>
  <si>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</si>
  <si>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</si>
  <si>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</si>
  <si>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</si>
  <si>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</si>
  <si>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</si>
  <si>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HSV</t>
  </si>
  <si>
    <t>PSV</t>
  </si>
  <si>
    <t>Dodávka</t>
  </si>
  <si>
    <t>Montáž</t>
  </si>
  <si>
    <t>HZS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</si>
  <si>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</si>
  <si>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</si>
  <si>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</si>
  <si>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</si>
  <si>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</si>
  <si>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</si>
  <si>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</si>
  <si>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</si>
  <si>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</si>
  <si>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</si>
  <si>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</si>
  <si>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</si>
  <si>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</si>
  <si>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</si>
  <si>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</si>
  <si>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</si>
  <si>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</si>
  <si>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</si>
  <si>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</si>
  <si>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</si>
  <si>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</si>
  <si>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</si>
  <si>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</si>
  <si>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</si>
  <si>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</si>
  <si>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</si>
  <si>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</si>
  <si>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</si>
  <si>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</si>
  <si>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</si>
  <si>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</si>
  <si>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</si>
  <si>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</si>
  <si>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</si>
  <si>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</si>
  <si>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</si>
  <si>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</si>
  <si>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</si>
  <si>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</si>
  <si>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</si>
  <si>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</si>
  <si>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</si>
  <si>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</si>
  <si>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</si>
  <si>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</si>
  <si>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</si>
  <si>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</si>
  <si>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</si>
  <si>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</si>
  <si>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</si>
  <si>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</si>
  <si>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</si>
  <si>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</si>
  <si>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</si>
  <si>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</si>
  <si>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</si>
  <si>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</si>
  <si>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</si>
  <si>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</si>
  <si>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</si>
  <si>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</si>
  <si>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</si>
  <si>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</si>
  <si>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</si>
  <si>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</si>
  <si>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</si>
  <si>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</si>
  <si>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</si>
  <si>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</si>
  <si>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</si>
  <si>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SLEPÝ ROZPOČET</t>
  </si>
  <si>
    <t>Slepý rozpočet</t>
  </si>
  <si>
    <t>SP16/07/01</t>
  </si>
  <si>
    <t>Přístavba chladícího zařízení ÚP České Žleby</t>
  </si>
  <si>
    <t>SP16/07/01 Přístavba chladícího zařízení ÚP České Žleby</t>
  </si>
  <si>
    <t>SO01</t>
  </si>
  <si>
    <t>CHLADÍCÍ ZAŘÍZENÍ</t>
  </si>
  <si>
    <t>SO01 CHLADÍCÍ ZAŘÍZENÍ</t>
  </si>
  <si>
    <t>STAVEBNÍ ČÁST</t>
  </si>
  <si>
    <t>1 Zemní práce</t>
  </si>
  <si>
    <t>113108310</t>
  </si>
  <si>
    <t>Odstranění podkladu pl.do 50 m2, živice tl. 10 cm vč.řezání</t>
  </si>
  <si>
    <t>m2</t>
  </si>
  <si>
    <t>stáv.plocha:43</t>
  </si>
  <si>
    <t>113107520</t>
  </si>
  <si>
    <t xml:space="preserve">Odstranění podkladu pl. 50 m2,kam.drcené tl.20 cm </t>
  </si>
  <si>
    <t>pod stáv.asfalty:43</t>
  </si>
  <si>
    <t>113202111</t>
  </si>
  <si>
    <t xml:space="preserve">Vytrhání obrub z krajníků nebo obrubníků stojatých </t>
  </si>
  <si>
    <t>m</t>
  </si>
  <si>
    <t>121101100</t>
  </si>
  <si>
    <t xml:space="preserve">Sejmutí ornice, pl. do 400 m2, přemístění do 50 m </t>
  </si>
  <si>
    <t>m3</t>
  </si>
  <si>
    <t>stáv.zatravnění:43*0,2</t>
  </si>
  <si>
    <t>181101102</t>
  </si>
  <si>
    <t xml:space="preserve">Úprava pláně v zářezech v hor. 1-4, se zhutněním </t>
  </si>
  <si>
    <t>skladba S2:41</t>
  </si>
  <si>
    <t>132201210</t>
  </si>
  <si>
    <t xml:space="preserve">Hloubení rýh š.do 200 cm hor.3 do 50 m3,STROJNĚ </t>
  </si>
  <si>
    <t>zákl.pasy:6,5*0,7*1,1+4,45*2*0,7*1,1+6,5*0,7*2,4</t>
  </si>
  <si>
    <t>132201219</t>
  </si>
  <si>
    <t xml:space="preserve">Příplatek za lepivost - hloubení rýh 200cm v hor.3 </t>
  </si>
  <si>
    <t>122201101</t>
  </si>
  <si>
    <t xml:space="preserve">Odkopávky nezapažené v hor. 3 do 100 m3 </t>
  </si>
  <si>
    <t>odkop mezi základy:4,45*5,1*0,4</t>
  </si>
  <si>
    <t>odkop pro bet.dlažbu:41*0,29</t>
  </si>
  <si>
    <t>odkapová zóna:1,04*3,24*0,27</t>
  </si>
  <si>
    <t>122201109</t>
  </si>
  <si>
    <t xml:space="preserve">Příplatek za lepivost - odkopávky v hor. 3 </t>
  </si>
  <si>
    <t>161101101</t>
  </si>
  <si>
    <t xml:space="preserve">Svislé přemístění výkopku z hor.1-4 do 2,5 m </t>
  </si>
  <si>
    <t>ornice:8,6</t>
  </si>
  <si>
    <t>rýhy:22,778</t>
  </si>
  <si>
    <t>odkopávky:21,8778</t>
  </si>
  <si>
    <t>162701105</t>
  </si>
  <si>
    <t xml:space="preserve">Vodorovné přemístění výkopku z hor.1-4 do 10000 m </t>
  </si>
  <si>
    <t>162701109</t>
  </si>
  <si>
    <t xml:space="preserve">Příplatek k vod. přemístění hor.1-4 za další 1 km </t>
  </si>
  <si>
    <t>PŘEDPOKLAD ODVOZU DO 30KM</t>
  </si>
  <si>
    <t>53,2558*20</t>
  </si>
  <si>
    <t>171201201</t>
  </si>
  <si>
    <t xml:space="preserve">Uložení sypaniny na skl.-modelace na výšku přes 2m </t>
  </si>
  <si>
    <t>162702199</t>
  </si>
  <si>
    <t xml:space="preserve">Poplatek za skládku zeminy </t>
  </si>
  <si>
    <t>2</t>
  </si>
  <si>
    <t>Základy a zvláštní zakládání</t>
  </si>
  <si>
    <t>2 Základy a zvláštní zakládání</t>
  </si>
  <si>
    <t>274313621</t>
  </si>
  <si>
    <t>Beton základových pasů prostý C 20/25 (B 25) vč.prostupů základů</t>
  </si>
  <si>
    <t>zákl.pasy:6,5*0,7*0,9+4,45*2*0,7*1,1+6,5*0,7*2,2</t>
  </si>
  <si>
    <t>dodatečné dobetonování základu:11,86*2,2*0,6</t>
  </si>
  <si>
    <t>271571111</t>
  </si>
  <si>
    <t xml:space="preserve">Polštář základu ze štěrkopísku tříděného </t>
  </si>
  <si>
    <t>mezi základy:4,45*5,1*0,2</t>
  </si>
  <si>
    <t>273321321</t>
  </si>
  <si>
    <t xml:space="preserve">Železobeton základových desek C 20/25 (B 25) </t>
  </si>
  <si>
    <t>podkl.beton :5,85*6,1*0,15</t>
  </si>
  <si>
    <t>odkap.zóna:1,04*3,24*0,15+1,04*0,25*0,12</t>
  </si>
  <si>
    <t>273351215</t>
  </si>
  <si>
    <t xml:space="preserve">Bednění stěn základových desek - zřízení </t>
  </si>
  <si>
    <t>podkl.beton:6,1*2*0,15+6,5*2*0,15</t>
  </si>
  <si>
    <t>odkapová zóna:1,04*2*0,12+3,24*2*0,12</t>
  </si>
  <si>
    <t>273351216</t>
  </si>
  <si>
    <t xml:space="preserve">Bednění stěn základových desek - odstranění </t>
  </si>
  <si>
    <t>273361921</t>
  </si>
  <si>
    <t>Výztuž základových desek ze svařovaných sítí svařovanou sítí - drát 6,0  oka 100/100</t>
  </si>
  <si>
    <t>t</t>
  </si>
  <si>
    <t>HMOTNOST 4,44KG/M2</t>
  </si>
  <si>
    <t>5,85*6,1*0,00444*1,1</t>
  </si>
  <si>
    <t>289970111</t>
  </si>
  <si>
    <t xml:space="preserve">Vrstva geotextilie 300g/m2 </t>
  </si>
  <si>
    <t>podkl.deska:5,85*6,1</t>
  </si>
  <si>
    <t>216904112</t>
  </si>
  <si>
    <t xml:space="preserve">Očištění tlakovou vodou zdiva stěn a rubu kleneb </t>
  </si>
  <si>
    <t>očištění stáv.septiku_ODHAD:30</t>
  </si>
  <si>
    <t>275313511</t>
  </si>
  <si>
    <t xml:space="preserve">Beton základových patek prostý B15 </t>
  </si>
  <si>
    <t>zabetonování stáv.septiku a šachty:26</t>
  </si>
  <si>
    <t>3</t>
  </si>
  <si>
    <t>Svislé a kompletní konstrukce</t>
  </si>
  <si>
    <t>3 Svislé a kompletní konstrukce</t>
  </si>
  <si>
    <t>311211126</t>
  </si>
  <si>
    <t xml:space="preserve">Zdivo nadzákladové z lomového kamene na MC 15 </t>
  </si>
  <si>
    <t>sokl:4,2*0,3*2*0,4+4,6*0,4*0,3</t>
  </si>
  <si>
    <t>rohy:0,95*8*0,25*2,85</t>
  </si>
  <si>
    <t>311211128</t>
  </si>
  <si>
    <t xml:space="preserve">Příplatek za jednostranné lícování zdiva </t>
  </si>
  <si>
    <t>311271176</t>
  </si>
  <si>
    <t xml:space="preserve">Zdivo z tvárnic Ytong hladkých tl. 25 cm </t>
  </si>
  <si>
    <t xml:space="preserve"> m2</t>
  </si>
  <si>
    <t>obvodové zdivo:6*3,4+6*3+5,1*2*3</t>
  </si>
  <si>
    <t>odečet otvorů:-1,1*2,6</t>
  </si>
  <si>
    <t>342255024</t>
  </si>
  <si>
    <t xml:space="preserve">Příčky z desek Ytong tl. 10 cm </t>
  </si>
  <si>
    <t>podezdívka PUR stěn:5,1*2*0,25+6*2*0,25</t>
  </si>
  <si>
    <t>317146402</t>
  </si>
  <si>
    <t xml:space="preserve">Překlad nosný PSF z porobet. III/150 </t>
  </si>
  <si>
    <t>kus</t>
  </si>
  <si>
    <t>311271178</t>
  </si>
  <si>
    <t xml:space="preserve">Zdivo z tvárnic Ytong hladkých tl. 37,5 cm </t>
  </si>
  <si>
    <t>5,1*0,25</t>
  </si>
  <si>
    <t>3001</t>
  </si>
  <si>
    <t>D+M chladících boxů z PUR panelů P+D,roh.sloupky opláštění z žár.pozink.lakov.plechu,vč.všech dveří</t>
  </si>
  <si>
    <t>soubor</t>
  </si>
  <si>
    <t>STROPNÍ PANELY S POŽ.ODOLNOSTÍ EI 15</t>
  </si>
  <si>
    <t>VÝŠKA Hi 2,6m, He 2,675m</t>
  </si>
  <si>
    <t>PUR PANEL OPLÁŠTĚNÝ BÍLE LAKOVANÝM Pz PLECHEM</t>
  </si>
  <si>
    <t>OBLÉ PLAST.ROHOVÉ LIŠTY,VNITŘNÍ ROHY</t>
  </si>
  <si>
    <t>OSVĚTLENÍ</t>
  </si>
  <si>
    <t>OSTATNÍ SPECIFIKACE VIZ PD</t>
  </si>
  <si>
    <t>4</t>
  </si>
  <si>
    <t>Vodorovné konstrukce</t>
  </si>
  <si>
    <t>4 Vodorovné konstrukce</t>
  </si>
  <si>
    <t>417321315</t>
  </si>
  <si>
    <t xml:space="preserve">Ztužující pásy a věnce z betonu železového C 20/25 </t>
  </si>
  <si>
    <t>v základech:0,95*0,2*6,5</t>
  </si>
  <si>
    <t>pod PUR příčkou:6*0,25*0,1</t>
  </si>
  <si>
    <t>417351115</t>
  </si>
  <si>
    <t xml:space="preserve">Bednění ztužujících pásů a věnců - zřízení </t>
  </si>
  <si>
    <t>v základech:0,2*6,5*2+0,95*0,2*2</t>
  </si>
  <si>
    <t>pod PUR příčkou:6*0,25*2</t>
  </si>
  <si>
    <t>417351116</t>
  </si>
  <si>
    <t xml:space="preserve">Bednění ztužujících pásů a věnců - odstranění </t>
  </si>
  <si>
    <t>417361821</t>
  </si>
  <si>
    <t xml:space="preserve">Výztuž ztužujících pásů a věnců z oceli 10505 </t>
  </si>
  <si>
    <t>R12 0,888KG/M</t>
  </si>
  <si>
    <t>R10 0,444KG/M</t>
  </si>
  <si>
    <t>R6 0,222KG/M</t>
  </si>
  <si>
    <t>v základech:6,5*4*0,000444</t>
  </si>
  <si>
    <t>13*(0,2*2+0,95*2)*0,000222</t>
  </si>
  <si>
    <t>pod PUR příčkou:6*4*0,000444</t>
  </si>
  <si>
    <t>12*(0,1*2+0,25*2)*0,000222</t>
  </si>
  <si>
    <t>417121031</t>
  </si>
  <si>
    <t>Věnec z tvarovek U Ytong, výplň betonem C 16/20 U profil na šířku zdi 24 cm,výztuž</t>
  </si>
  <si>
    <t>5,6*2+6,5*2</t>
  </si>
  <si>
    <t>413941123</t>
  </si>
  <si>
    <t>Osazení válcovaných nosníků ve stropech č. 14 - 22 včetně dodávky profilu I č. 16</t>
  </si>
  <si>
    <t>HMOTNOST 17,9KG/M</t>
  </si>
  <si>
    <t>6,1*0,0179+5,9*0,0179*4</t>
  </si>
  <si>
    <t>5</t>
  </si>
  <si>
    <t>Komunikace</t>
  </si>
  <si>
    <t>5 Komunikace</t>
  </si>
  <si>
    <t>564851111</t>
  </si>
  <si>
    <t>Podklad ze štěrkodrti po zhutnění tloušťky 15 cm 0/63mm</t>
  </si>
  <si>
    <t>564651111</t>
  </si>
  <si>
    <t>Podklad z kameniva drceného, tl. 5 cm POUZE MONTÁŽ</t>
  </si>
  <si>
    <t>583415004</t>
  </si>
  <si>
    <t>Kamenivo drcené frakce  8/16</t>
  </si>
  <si>
    <t>T</t>
  </si>
  <si>
    <t>41*0,05*2</t>
  </si>
  <si>
    <t>596215020</t>
  </si>
  <si>
    <t xml:space="preserve">Kladení zámkové dlažby tl. 6 cm do drtě tl. 3 cm </t>
  </si>
  <si>
    <t>59245020</t>
  </si>
  <si>
    <t>Dlažba zámková 20x10x6 cm přírodní</t>
  </si>
  <si>
    <t>41*1,1</t>
  </si>
  <si>
    <t>596811111</t>
  </si>
  <si>
    <t>Kladení dlaždic kom.pro pěší, lože z kam.těž.4/8mm včetně dlaždic betonových 50/25/8 cm</t>
  </si>
  <si>
    <t>betonová přídlažba:11,75*0,25</t>
  </si>
  <si>
    <t>317941121</t>
  </si>
  <si>
    <t>Osazení ocelových válcovaných nosníků do č.12 včetně dodávky profilu L120/80/12mm,zinkovaný</t>
  </si>
  <si>
    <t>HMOTNOST 29,29KG/M</t>
  </si>
  <si>
    <t>odkapová zóna:3,24*2*0,02929+1,04*2*0,02929</t>
  </si>
  <si>
    <t>Osazení ocelových válcovaných nosníků do č.12 40/40/4,PROVAŘENÍ</t>
  </si>
  <si>
    <t>HMOTNOST 4,2KG/M</t>
  </si>
  <si>
    <t>odkapová zóna:3,208*2*0,0042+1,008*2*0,0042</t>
  </si>
  <si>
    <t>13230356</t>
  </si>
  <si>
    <t>Úhelník rovnoramenný L jakost 10000 40x40x4 mm</t>
  </si>
  <si>
    <t>61</t>
  </si>
  <si>
    <t>Upravy povrchů vnitřní</t>
  </si>
  <si>
    <t>61 Upravy povrchů vnitřní</t>
  </si>
  <si>
    <t>612481211</t>
  </si>
  <si>
    <t>Montáž výztužné sítě (perlinky) do stěrky-stěny včetně výztužné sítě a stěrkového tmelu</t>
  </si>
  <si>
    <t>podezdívka pod PUR panely:5,1*2*0,2+6*4*0,2</t>
  </si>
  <si>
    <t>venkovní plocha stěny:3,5*2,85+4,2*2,85</t>
  </si>
  <si>
    <t>612409991</t>
  </si>
  <si>
    <t>Začištění omítek kolem oken,dveří apod. s použitím suché maltové směsi a malby</t>
  </si>
  <si>
    <t>po vybouraných dveří:0,9+2*2+1,8+2*2</t>
  </si>
  <si>
    <t>62</t>
  </si>
  <si>
    <t>Úpravy povrchů vnější</t>
  </si>
  <si>
    <t>62 Úpravy povrchů vnější</t>
  </si>
  <si>
    <t>622471115</t>
  </si>
  <si>
    <t xml:space="preserve">Úprava stěn aktivovaným štukem </t>
  </si>
  <si>
    <t>venkovní plocha stěny:4,2*2,85</t>
  </si>
  <si>
    <t>622411121</t>
  </si>
  <si>
    <t xml:space="preserve">Barvení vnější omítky stěn, 2 x, do složitosti 3 </t>
  </si>
  <si>
    <t>627452101</t>
  </si>
  <si>
    <t xml:space="preserve">Spárování maltou MCs zapuštěné rovné, zdí z kamene </t>
  </si>
  <si>
    <t>sokl:4,2*2*0,4+4,6*0,4</t>
  </si>
  <si>
    <t>rohy:0,95*8*2,85</t>
  </si>
  <si>
    <t>63</t>
  </si>
  <si>
    <t>Podlahy a podlahové konstrukce</t>
  </si>
  <si>
    <t>63 Podlahy a podlahové konstrukce</t>
  </si>
  <si>
    <t>631313621</t>
  </si>
  <si>
    <t>Mazanina betonová tl. 8 - 12 cm C 20/25  (B 25) vč.dilatace okolo stěn</t>
  </si>
  <si>
    <t>skladba podlahy:5,1*5,5*0,09</t>
  </si>
  <si>
    <t>631319163</t>
  </si>
  <si>
    <t xml:space="preserve">Příplatek za konečnou úpravu mazanin tl. 12 cm </t>
  </si>
  <si>
    <t>631319173</t>
  </si>
  <si>
    <t xml:space="preserve">Příplatek za stržení povrchu mazaniny tl. 12 cm </t>
  </si>
  <si>
    <t>631319183</t>
  </si>
  <si>
    <t xml:space="preserve">Příplatek za sklon mazaniny do 35 st. tl. 8 - 12cm </t>
  </si>
  <si>
    <t>631312621</t>
  </si>
  <si>
    <t xml:space="preserve">Mazanina betonová tl. 5 - 8 cm C 20/25  (B 25) </t>
  </si>
  <si>
    <t>odkapová zóna:1,04*3,24*0,05</t>
  </si>
  <si>
    <t>631319161</t>
  </si>
  <si>
    <t xml:space="preserve">Příplatek za konečnou úpravu mazanin tl. 8 cm </t>
  </si>
  <si>
    <t>631319181</t>
  </si>
  <si>
    <t xml:space="preserve">Příplatek za sklon mazaniny do 35 st. tl. 5 - 8 cm </t>
  </si>
  <si>
    <t>631361921</t>
  </si>
  <si>
    <t>Výztuž mazanin svařovanou sítí z drátů tažených svařovaná síť - drát 6,0 mm, oka 100/100 mm</t>
  </si>
  <si>
    <t>skladba podlahy:5,1*5,5*0,00444*1,1</t>
  </si>
  <si>
    <t>632411104</t>
  </si>
  <si>
    <t>Vyrovnávací stěrka, ruční zprac. tl.4 mm cementový potěr</t>
  </si>
  <si>
    <t>skladba podlahy:5,1*5,5</t>
  </si>
  <si>
    <t>632411104R</t>
  </si>
  <si>
    <t>Litá stěrka Remmers Crete SL Floor CR80 tl.3mm vč.penetrace Remmers Crete TF60</t>
  </si>
  <si>
    <t>odkapová zóna:1,04*3,24</t>
  </si>
  <si>
    <t>631311121</t>
  </si>
  <si>
    <t xml:space="preserve">Doplnění mazanin betonem do 1 m2, do tl. 8 cm </t>
  </si>
  <si>
    <t>po vybouraných dveří:1*0,1*0,08+1,8*0,1*0,08</t>
  </si>
  <si>
    <t>63001</t>
  </si>
  <si>
    <t xml:space="preserve">D+M prořezávané kotevní drážky </t>
  </si>
  <si>
    <t>kpl</t>
  </si>
  <si>
    <t>64</t>
  </si>
  <si>
    <t>Výplně otvorů</t>
  </si>
  <si>
    <t>64 Výplně otvorů</t>
  </si>
  <si>
    <t>642945111</t>
  </si>
  <si>
    <t xml:space="preserve">Osazení zárubní ocel. požár.1křídl., pl. do 2,5 m2 </t>
  </si>
  <si>
    <t>642945112</t>
  </si>
  <si>
    <t xml:space="preserve">Osazení zárubní ocel. požár.2křídl., pl. do 6,5 m2 </t>
  </si>
  <si>
    <t>55330336</t>
  </si>
  <si>
    <t>Zárubeň ocelová 900x1970x160,nátěr EW 15 DP3</t>
  </si>
  <si>
    <t>55330341</t>
  </si>
  <si>
    <t>Zárubeň ocelová 1800x1970x160,nátěr EW 15 DP3</t>
  </si>
  <si>
    <t>94</t>
  </si>
  <si>
    <t>Lešení a stavební výtahy</t>
  </si>
  <si>
    <t>94 Lešení a stavební výtahy</t>
  </si>
  <si>
    <t>941955002</t>
  </si>
  <si>
    <t xml:space="preserve">Lešení lehké pomocné, výška podlahy do 1,9 m </t>
  </si>
  <si>
    <t>95</t>
  </si>
  <si>
    <t>Dokončovací konstrukce na pozemních stavbách</t>
  </si>
  <si>
    <t>95 Dokončovací konstrukce na pozemních stavbách</t>
  </si>
  <si>
    <t>9502</t>
  </si>
  <si>
    <t xml:space="preserve">Odčerpání nefunkčního septiku,likvidace </t>
  </si>
  <si>
    <t>96</t>
  </si>
  <si>
    <t>Bourání konstrukcí</t>
  </si>
  <si>
    <t>96 Bourání konstrukcí</t>
  </si>
  <si>
    <t>968072455</t>
  </si>
  <si>
    <t xml:space="preserve">Vybourání kovových dveřních zárubní pl. do 2 m2 </t>
  </si>
  <si>
    <t>0,9*2</t>
  </si>
  <si>
    <t>968072456</t>
  </si>
  <si>
    <t xml:space="preserve">Vybourání kovových dveřních zárubní pl. nad 2 m2 </t>
  </si>
  <si>
    <t>1,8*2</t>
  </si>
  <si>
    <t>968061125</t>
  </si>
  <si>
    <t xml:space="preserve">Vyvěšení dřevěných dveřních křídel pl. do 2 m2 </t>
  </si>
  <si>
    <t>96001</t>
  </si>
  <si>
    <t xml:space="preserve">Odstranění stáv.kanalizační šachty vč.likvidace </t>
  </si>
  <si>
    <t>99</t>
  </si>
  <si>
    <t>Staveništní přesun hmot</t>
  </si>
  <si>
    <t>99 Staveništní přesun hmot</t>
  </si>
  <si>
    <t>999281105</t>
  </si>
  <si>
    <t xml:space="preserve">Přesun hmot pro opravy a údržbu do výšky 6 m </t>
  </si>
  <si>
    <t>711</t>
  </si>
  <si>
    <t>Izolace proti vodě</t>
  </si>
  <si>
    <t>711 Izolace proti vodě</t>
  </si>
  <si>
    <t>711111001</t>
  </si>
  <si>
    <t>Izolace proti vlhkosti vodor. nátěr ALP za studena 1x nátěr - včetně dodávky penetračního laku ALP</t>
  </si>
  <si>
    <t>sokl:6,1*2*0,3+6,5*0,3</t>
  </si>
  <si>
    <t>711112002</t>
  </si>
  <si>
    <t>Izolace proti vlhkosti svislá asf. lak, za studena 1x nátěr - včetné dodávky asfaltového laku</t>
  </si>
  <si>
    <t>zákl.pasy:6,1*2*0,6+6,5*2*0,6</t>
  </si>
  <si>
    <t>711141559</t>
  </si>
  <si>
    <t>Izolace proti vlhk. vodorovná pásy přitavením 1 vrstva - materiál ve specifikaci</t>
  </si>
  <si>
    <t>711142559</t>
  </si>
  <si>
    <t>Izolace proti vlhkosti svislá pásy přitavením 1 vrstva - materiál ve specifikaci</t>
  </si>
  <si>
    <t>711001</t>
  </si>
  <si>
    <t>Hydroizolační asfaltový pás Polyelast</t>
  </si>
  <si>
    <t>41,295*1,1+15,12*1,1</t>
  </si>
  <si>
    <t>998711102</t>
  </si>
  <si>
    <t xml:space="preserve">Přesun hmot pro izolace proti vodě, výšky do 12 m </t>
  </si>
  <si>
    <t>713</t>
  </si>
  <si>
    <t>Izolace tepelné</t>
  </si>
  <si>
    <t>713 Izolace tepelné</t>
  </si>
  <si>
    <t>713121111</t>
  </si>
  <si>
    <t>Izolace tepelná podlah na sucho, jednovrstvá včetně dodávky polystyren tl. 60 mm EPS 200S</t>
  </si>
  <si>
    <t>skladba podlahy:5,1*5,5+5,1*2*0,15+5,5*2*0,15</t>
  </si>
  <si>
    <t>713191100</t>
  </si>
  <si>
    <t>Položení izolační fólie včetně dodávky fólie PE</t>
  </si>
  <si>
    <t>skladba S3:123+7,5</t>
  </si>
  <si>
    <t>998713101</t>
  </si>
  <si>
    <t xml:space="preserve">Přesun hmot pro izolace tepelné, výšky do 6 m </t>
  </si>
  <si>
    <t>724</t>
  </si>
  <si>
    <t>Strojní vybavení</t>
  </si>
  <si>
    <t>724 Strojní vybavení</t>
  </si>
  <si>
    <t>72401</t>
  </si>
  <si>
    <t>D+M kondenzační a chladící jednotky do chladících boxů - DLE PD</t>
  </si>
  <si>
    <t>762</t>
  </si>
  <si>
    <t>Konstrukce tesařské</t>
  </si>
  <si>
    <t>762 Konstrukce tesařské</t>
  </si>
  <si>
    <t>762712120</t>
  </si>
  <si>
    <t>Montáž vázaných konstrukcí hraněných do 224 cm2 včetně dodávky řeziva, hranoly</t>
  </si>
  <si>
    <t>14/14:9,6*2+5,5+2,65*3</t>
  </si>
  <si>
    <t>14/10:5,5+1,5+1,2*4+1,1*15+0,8*20+1,2*2</t>
  </si>
  <si>
    <t>14/16:9,2</t>
  </si>
  <si>
    <t>12/14:5,2*14+4,65*6+4,4*2+3,25*4+2*4+3,8+2,6+1,3</t>
  </si>
  <si>
    <t>10/16:5,75*6</t>
  </si>
  <si>
    <t>762712130</t>
  </si>
  <si>
    <t>Montáž vázaných konstrukcí hraněných do 288 cm2 včetně dodávky řeziva, hranoly</t>
  </si>
  <si>
    <t>14/18:5,7+6,4*2</t>
  </si>
  <si>
    <t>762341210</t>
  </si>
  <si>
    <t>Montáž bednění střech rovných, prkna hrubá na sraz včetně dodávky řeziva, prkna tl. 24 mm</t>
  </si>
  <si>
    <t>762342202</t>
  </si>
  <si>
    <t>Montáž laťování střech, vzdálenost latí do 22 cm včetně dodávky řeziva, latě 5/6 cm</t>
  </si>
  <si>
    <t>762795000</t>
  </si>
  <si>
    <t>Spojovací prostředky pro vázané konstrukce vč.svorníků Bulldog 5mm</t>
  </si>
  <si>
    <t>14/14:(9,6*2+5,5+2,65*3)*0,14*0,14</t>
  </si>
  <si>
    <t>14/10:(5,5+1,5+1,2*4+1,1*15+0,8*20+1,2*2)*0,14*0,1</t>
  </si>
  <si>
    <t>14/16:9,2*0,14*0,16</t>
  </si>
  <si>
    <t>12/14:(5,2*14+4,65*6+4,4*2+3,25*4+2*4+3,8+2,6+1,3)*0,12*0,14</t>
  </si>
  <si>
    <t>10/16:5,75*6*0,1*0,16</t>
  </si>
  <si>
    <t>14/18:(5,7+6,4*2)*0,14*0,18</t>
  </si>
  <si>
    <t>762395000</t>
  </si>
  <si>
    <t xml:space="preserve">Spojovací a ochranné prostředky pro střechy </t>
  </si>
  <si>
    <t>bednění:131*0,024</t>
  </si>
  <si>
    <t>kontralatě:175*0,05*0,06</t>
  </si>
  <si>
    <t>762911111</t>
  </si>
  <si>
    <t xml:space="preserve">Impregnace řeziva Boronit </t>
  </si>
  <si>
    <t>14/14:(9,6*2+5,5+2,65*3)*0,14*4</t>
  </si>
  <si>
    <t>14/10:(5,5+1,5+1,2*4+1,1*15+0,8*20+1,2*2)*(0,14*2+0,1*2)</t>
  </si>
  <si>
    <t>14/16:9,2*(0,14*2+0,16*2)</t>
  </si>
  <si>
    <t>12/14:(5,2*14+4,65*6+4,4*2+3,25*4+2*4+3,8+2,6+1,3)*(0,12*2+0,14*2)</t>
  </si>
  <si>
    <t>10/16:5,75*6*(0,1*2+0,16*2)</t>
  </si>
  <si>
    <t>14/18:(5,7+6,4*2)*(0,14*2+0,18*2)</t>
  </si>
  <si>
    <t>bednění:131*2</t>
  </si>
  <si>
    <t>kontralatě:175*(0,05*2+0,06*2)</t>
  </si>
  <si>
    <t>76201</t>
  </si>
  <si>
    <t xml:space="preserve">Příplatek za hoblování viditelných částí krovu </t>
  </si>
  <si>
    <t>76202</t>
  </si>
  <si>
    <t>Napojení střechy a krovu na stávající krov vč.výměny či odstranění stáv.prvků krovu a střechy</t>
  </si>
  <si>
    <t>998762102</t>
  </si>
  <si>
    <t xml:space="preserve">Přesun hmot pro tesařské konstrukce, výšky do 12 m </t>
  </si>
  <si>
    <t>764</t>
  </si>
  <si>
    <t>Konstrukce klempířské</t>
  </si>
  <si>
    <t>764 Konstrukce klempířské</t>
  </si>
  <si>
    <t>764311202R</t>
  </si>
  <si>
    <t>Krytina falcovaná z Pz, plech, do 45°, tl.0,7mm vč.příslušenství,kompletní systém</t>
  </si>
  <si>
    <t>998764101</t>
  </si>
  <si>
    <t xml:space="preserve">Přesun hmot pro klempířské konstr., výšky do 6 m </t>
  </si>
  <si>
    <t>765</t>
  </si>
  <si>
    <t>Krytiny tvrdé</t>
  </si>
  <si>
    <t>765 Krytiny tvrdé</t>
  </si>
  <si>
    <t>765799311</t>
  </si>
  <si>
    <t>Montáž fólie na krokve přibitím s slepením spojů podstřešní difúzní fólie Jutadach</t>
  </si>
  <si>
    <t>998765101</t>
  </si>
  <si>
    <t xml:space="preserve">Přesun hmot pro krytiny tvrdé, výšky do 6 m </t>
  </si>
  <si>
    <t>766</t>
  </si>
  <si>
    <t>Konstrukce truhlářské</t>
  </si>
  <si>
    <t>766 Konstrukce truhlářské</t>
  </si>
  <si>
    <t>766421213</t>
  </si>
  <si>
    <t>Obložení podhledů jednod. palubkami SM š. do 10 cm vč.roštu</t>
  </si>
  <si>
    <t>61191685</t>
  </si>
  <si>
    <t>Palubka obkladová SM tloušťka 25mm,imregnace</t>
  </si>
  <si>
    <t>142*1,1</t>
  </si>
  <si>
    <t>766412113</t>
  </si>
  <si>
    <t xml:space="preserve">Obložení stěn nad 1 m2 dřev.obkladem </t>
  </si>
  <si>
    <t>4,6*2,5+4,2*2,5</t>
  </si>
  <si>
    <t>61191684</t>
  </si>
  <si>
    <t>Dřevěný obklad Rhombus 24/97 imregnace</t>
  </si>
  <si>
    <t>22*1,1</t>
  </si>
  <si>
    <t>766417111</t>
  </si>
  <si>
    <t xml:space="preserve">Podkladový rošt pod obložení stěn </t>
  </si>
  <si>
    <t>60517102</t>
  </si>
  <si>
    <t>Lať SM 80/80mm délka 200-399 cm,imregnace</t>
  </si>
  <si>
    <t>103*0,08*0,08*1,1</t>
  </si>
  <si>
    <t>766661422</t>
  </si>
  <si>
    <t xml:space="preserve">Montáž dveří protipožárních 1kříd. nad 80 cm </t>
  </si>
  <si>
    <t>766661432</t>
  </si>
  <si>
    <t xml:space="preserve">Montáž dveří protipožárních 2kříd. š.180 cm </t>
  </si>
  <si>
    <t>7661</t>
  </si>
  <si>
    <t>Dveře vchodové dřevěné 90x197cm, 1kř,otev. EW 15 DP3, kování,zámek,samozavírač</t>
  </si>
  <si>
    <t>7662</t>
  </si>
  <si>
    <t>Dveře vchodové dřevěné 180x197cm, 2kř,otev. EW 15 DP3, kování,zámek,samozavírač</t>
  </si>
  <si>
    <t>998766101</t>
  </si>
  <si>
    <t xml:space="preserve">Přesun hmot pro truhlářské konstr., výšky do 6 m </t>
  </si>
  <si>
    <t>767</t>
  </si>
  <si>
    <t>Konstrukce zámečnické</t>
  </si>
  <si>
    <t>767 Konstrukce zámečnické</t>
  </si>
  <si>
    <t>7670001</t>
  </si>
  <si>
    <t>D+M nerez plechu AISI 316 r.š.53cm,tl.2mm odolný proti solím,svaření k podlaze a stěně</t>
  </si>
  <si>
    <t>podezdívka pod PUR panely:6*2+5,1-1,1+0,4*2</t>
  </si>
  <si>
    <t>7670002</t>
  </si>
  <si>
    <t>D+M nerez plechu AISI 316 r.š.60cm,tl.2mm odolný proti solím,svaření k podlaze a stěně</t>
  </si>
  <si>
    <t>podezdívka pod PUR panely:6</t>
  </si>
  <si>
    <t>7670003</t>
  </si>
  <si>
    <t>D+M nerez plechu AISI 316 r.š.95cm,tl.2mm odolný proti solím,svaření k podlaze a stěně</t>
  </si>
  <si>
    <t>podezdívka pod PUR panely:5,1</t>
  </si>
  <si>
    <t>7670004</t>
  </si>
  <si>
    <t>D+M pororoštů 800/1000mm,vč.kotevních úchytek 40/4,žár.zinkování</t>
  </si>
  <si>
    <t>odkapová zóna:4</t>
  </si>
  <si>
    <t>76707</t>
  </si>
  <si>
    <t>Vysokotlaký čistič 180barů přívodní teplotou max.60°C</t>
  </si>
  <si>
    <t>7670016</t>
  </si>
  <si>
    <t>Montáž nerez plocháčkové dráhy a zařízení pro sběrné místo zvěřiny</t>
  </si>
  <si>
    <t>7670007</t>
  </si>
  <si>
    <t>Dráha visutá plocháčová nerezová,vč.sklopného ramene, provedení svařované cca 26 bm.</t>
  </si>
  <si>
    <t>7670008</t>
  </si>
  <si>
    <t>Kladkostroj 250 kg ke sklopnému ramenu pro navěšování kusů, vč. závěsu kladkostroje</t>
  </si>
  <si>
    <t>7670009</t>
  </si>
  <si>
    <t>Váha visutá, délka mostu 300 mm, váživost 300kg vč. indikátoru a připojení k PC</t>
  </si>
  <si>
    <t>7670011</t>
  </si>
  <si>
    <t>Závěsné zařízení nerez pro zavěšení drobné zvěře vč. konzol a nerezových posuvných háků, L = 2500 m</t>
  </si>
  <si>
    <t>7670012</t>
  </si>
  <si>
    <t xml:space="preserve">Stůl nerez  800x600 mm D+M </t>
  </si>
  <si>
    <t>7670013</t>
  </si>
  <si>
    <t>Stůl nerez s dřezem a umyvadlem 2100x600x850 mm D+M</t>
  </si>
  <si>
    <t>7670014</t>
  </si>
  <si>
    <t xml:space="preserve">Nerez police D+M </t>
  </si>
  <si>
    <t>7670015</t>
  </si>
  <si>
    <t>Kočka V 250 zinkovaná s nerezovým hákem a plastovou rolnou</t>
  </si>
  <si>
    <t>767649191</t>
  </si>
  <si>
    <t xml:space="preserve">Montáž doplňků dveří, samozavírače hydraulického </t>
  </si>
  <si>
    <t>998767101</t>
  </si>
  <si>
    <t xml:space="preserve">Přesun hmot pro zámečnické konstr., výšky do 6 m </t>
  </si>
  <si>
    <t>781</t>
  </si>
  <si>
    <t>Obklady keramické</t>
  </si>
  <si>
    <t>781 Obklady keramické</t>
  </si>
  <si>
    <t>781771110</t>
  </si>
  <si>
    <t xml:space="preserve">Obklad vnější keram.mrazuvzdorný do MC </t>
  </si>
  <si>
    <t>venkovní plocha stěny:3,5*2,85</t>
  </si>
  <si>
    <t>597813708</t>
  </si>
  <si>
    <t>Obkládačka keramická mrazuvzdorná UPŘEDNĚNÍ DLE INVESTORA</t>
  </si>
  <si>
    <t>9,975*1,1</t>
  </si>
  <si>
    <t>781779705</t>
  </si>
  <si>
    <t xml:space="preserve">Příplatek za spárovací hmotu - plošně </t>
  </si>
  <si>
    <t>998781101</t>
  </si>
  <si>
    <t xml:space="preserve">Přesun hmot pro obklady keramické, výšky do 6 m </t>
  </si>
  <si>
    <t>783</t>
  </si>
  <si>
    <t>Nátěry</t>
  </si>
  <si>
    <t>783 Nátěry</t>
  </si>
  <si>
    <t>783624200</t>
  </si>
  <si>
    <t xml:space="preserve">Nátěr truhl. výrobků 3x Remers </t>
  </si>
  <si>
    <t>Rhombus:23</t>
  </si>
  <si>
    <t>palubky:142</t>
  </si>
  <si>
    <t>D96</t>
  </si>
  <si>
    <t>Přesuny suti a vybouraných hmot</t>
  </si>
  <si>
    <t>D96 Přesuny suti a vybouraných hmot</t>
  </si>
  <si>
    <t>979087112</t>
  </si>
  <si>
    <t xml:space="preserve">Nakládání suti na dopravní prostředky </t>
  </si>
  <si>
    <t>979081111</t>
  </si>
  <si>
    <t xml:space="preserve">Odvoz suti a vybour. hmot na skládku do 1 km </t>
  </si>
  <si>
    <t>979081121</t>
  </si>
  <si>
    <t xml:space="preserve">Příplatek k odvozu za každý další 1 km </t>
  </si>
  <si>
    <t>PŘEDPOKLAD DO 30KM</t>
  </si>
  <si>
    <t>979093111</t>
  </si>
  <si>
    <t xml:space="preserve">Uložení suti na skládku bez zhutnění </t>
  </si>
  <si>
    <t>979990001</t>
  </si>
  <si>
    <t xml:space="preserve">Poplatek za skládku stavební suti </t>
  </si>
  <si>
    <t>NUTNO PŘEDPOKLÁDAT S VÍCE DRUHY STAVEBNÍ SUTI A ODPADŮ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</si>
  <si>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</si>
  <si>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</si>
  <si>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</si>
  <si>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</si>
  <si>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</si>
  <si>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</si>
  <si>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</si>
  <si>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</si>
  <si>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1 STAVEBNÍ ČÁST</t>
  </si>
  <si>
    <t>ELEKTROINSTALACE</t>
  </si>
  <si>
    <t>21.1.</t>
  </si>
  <si>
    <t>21.1. ELEKTROINSTALACE</t>
  </si>
  <si>
    <t>21.1.-1</t>
  </si>
  <si>
    <t xml:space="preserve">Trubka ohebná PVC DN 63mm </t>
  </si>
  <si>
    <t>21.1.-2</t>
  </si>
  <si>
    <t>Krabice přístrojová KP 67/2       hl. 42mm pro vícenásobné rámečky</t>
  </si>
  <si>
    <t>21.1.-3</t>
  </si>
  <si>
    <t xml:space="preserve">Krabice rozvodná IP55 HENSEL D 9025 Z </t>
  </si>
  <si>
    <t>21.1.-4</t>
  </si>
  <si>
    <t xml:space="preserve">Krabice rozvodná IP55 HENSEL K 9065 Z </t>
  </si>
  <si>
    <t>21.1.-5</t>
  </si>
  <si>
    <t xml:space="preserve">Krabice KO 125 E </t>
  </si>
  <si>
    <t>21.1.-6</t>
  </si>
  <si>
    <t xml:space="preserve">Odvíčkování a zavíčkování krabice - 4 šrouby </t>
  </si>
  <si>
    <t>21.1.-7</t>
  </si>
  <si>
    <t xml:space="preserve">Lišta vkládací LH 40x40       vč. krytů a ohybů </t>
  </si>
  <si>
    <t>21.1.-8</t>
  </si>
  <si>
    <t xml:space="preserve">Kabel CYKY 3Cx1.5 </t>
  </si>
  <si>
    <t>21.1.-9</t>
  </si>
  <si>
    <t xml:space="preserve">Kabel CYKY 3Cx2.5 </t>
  </si>
  <si>
    <t>21.1.-10</t>
  </si>
  <si>
    <t xml:space="preserve">Kabel CYKY 5Cx2,5 </t>
  </si>
  <si>
    <t>21.1.-11</t>
  </si>
  <si>
    <t xml:space="preserve">Kabel CYKY 5Cx6 </t>
  </si>
  <si>
    <t>21.1.-12</t>
  </si>
  <si>
    <t xml:space="preserve">Kabel JYTY 2x1 </t>
  </si>
  <si>
    <t>21.1.-13</t>
  </si>
  <si>
    <t xml:space="preserve">Vodič CY 4 </t>
  </si>
  <si>
    <t>21.1.-14</t>
  </si>
  <si>
    <t xml:space="preserve">Vodič CY 6 </t>
  </si>
  <si>
    <t>21.1.-15</t>
  </si>
  <si>
    <t xml:space="preserve">Vodič CYA 25 </t>
  </si>
  <si>
    <t>21.1.-16</t>
  </si>
  <si>
    <t xml:space="preserve">Svorka na potrubí ZSA 16 Bernard + Cu páska </t>
  </si>
  <si>
    <t>21.1.-17</t>
  </si>
  <si>
    <t>Vypínač jednopólový IP44 TANGO komplet  bílý pod omítku</t>
  </si>
  <si>
    <t>21.1.-18</t>
  </si>
  <si>
    <t xml:space="preserve">Zásuvka IP66 na povrch, kov. </t>
  </si>
  <si>
    <t>21.1.-19</t>
  </si>
  <si>
    <t>Spínač trojpól. Sälzer H216-41300-700N4  20A, v krytu, polozap. IP66</t>
  </si>
  <si>
    <t>21.1.-20</t>
  </si>
  <si>
    <t xml:space="preserve">Montáž a zapojeni rozvaděče R-CFH </t>
  </si>
  <si>
    <t>21.1.-21</t>
  </si>
  <si>
    <t>Montáž a zapojení napáječe pro bezdotykové baterie</t>
  </si>
  <si>
    <t>21.1.-22</t>
  </si>
  <si>
    <t>Jistič třífázový EATON  PL7-B20/3 10kA</t>
  </si>
  <si>
    <t>21.1.-23</t>
  </si>
  <si>
    <t>Svítidlo žárovkové PREZENT MEMPHIS 66000, 60W, IP44</t>
  </si>
  <si>
    <t>21.1.-24</t>
  </si>
  <si>
    <t xml:space="preserve">Svorka hromosvodní SZ </t>
  </si>
  <si>
    <t>21.1.-25</t>
  </si>
  <si>
    <t xml:space="preserve">Vypnutí vedení, zajištění, opětné zapnutí </t>
  </si>
  <si>
    <t>21.1.-26</t>
  </si>
  <si>
    <t xml:space="preserve">Přesun specifikací 1% </t>
  </si>
  <si>
    <t>21.1.-27</t>
  </si>
  <si>
    <t>Materiál podružný 3%  (z pol. materiál mezisoučet)</t>
  </si>
  <si>
    <t>21.1.-28</t>
  </si>
  <si>
    <t xml:space="preserve">GPP 6%                     (z položek celkem) </t>
  </si>
  <si>
    <t>21.2.</t>
  </si>
  <si>
    <t>ROZVADĚČ R-CH</t>
  </si>
  <si>
    <t>21.2. ROZVADĚČ R-CH</t>
  </si>
  <si>
    <t>21.2.-1</t>
  </si>
  <si>
    <t xml:space="preserve">Označovací lišta </t>
  </si>
  <si>
    <t>21.2.-2</t>
  </si>
  <si>
    <t xml:space="preserve">Obal na výkresy </t>
  </si>
  <si>
    <t>21.2.-3</t>
  </si>
  <si>
    <t xml:space="preserve">Popisný štítek </t>
  </si>
  <si>
    <t>21.2.-4</t>
  </si>
  <si>
    <t>Vypínač 3 pólový MOELLER  IS-40/3    vodiče do 50 mm2</t>
  </si>
  <si>
    <t>21.2.-5</t>
  </si>
  <si>
    <t>Jistič jednofázový EATON  PL7-B16/1 10kA</t>
  </si>
  <si>
    <t>21.2.-6</t>
  </si>
  <si>
    <t>Jistič jednofázový EATON  PL7-C2/1 10kA</t>
  </si>
  <si>
    <t>21.2.-7</t>
  </si>
  <si>
    <t>Jistič jednofázový EATON  PL7-C10/1 10kA</t>
  </si>
  <si>
    <t>21.2.-8</t>
  </si>
  <si>
    <t>Jistič jednofázový EATON  PL7-C16/1 10kA</t>
  </si>
  <si>
    <t>21.2.-9</t>
  </si>
  <si>
    <t>Jistič třífázový EATON  PL7-C6/3 10kA</t>
  </si>
  <si>
    <t>21.2.-10</t>
  </si>
  <si>
    <t>Jistič třífázový EATON  PL7-C16/3 10kA</t>
  </si>
  <si>
    <t>21.2.-11</t>
  </si>
  <si>
    <t>Proudový chránič s nadproud. ochranou EATON PFL7-10/1N/B/003</t>
  </si>
  <si>
    <t>21.2.-12</t>
  </si>
  <si>
    <t>Proudový chránič s nadproud. ochranou EATON PFL7-16/1N/B/003</t>
  </si>
  <si>
    <t>21.2.-13</t>
  </si>
  <si>
    <t>Svorka řadová RSA 1,5 A          slaněný vodič 1 ,5 , tuhý 2,5</t>
  </si>
  <si>
    <t>21.2.-14</t>
  </si>
  <si>
    <t xml:space="preserve">Sběrnice 14 pól. N  (PE/PEN) </t>
  </si>
  <si>
    <t>21.2.-15</t>
  </si>
  <si>
    <t xml:space="preserve">Rozvodnice HAGER FWB32       72 modulů </t>
  </si>
  <si>
    <t>21.2.-16</t>
  </si>
  <si>
    <t>Přepěťová ochrana HAKEL SPC 3       90kA  1.+ 2. stupeň   (TN-S)</t>
  </si>
  <si>
    <t>21.2.-17</t>
  </si>
  <si>
    <t xml:space="preserve">Propojovací lišta třífázová, 63A </t>
  </si>
  <si>
    <t>mod</t>
  </si>
  <si>
    <t>21.2.-18</t>
  </si>
  <si>
    <t xml:space="preserve">Výstražná tabulka </t>
  </si>
  <si>
    <t>21.2.-19</t>
  </si>
  <si>
    <t>21.2.-20</t>
  </si>
  <si>
    <t>Dopravné 6%                     (z položek celkem)</t>
  </si>
  <si>
    <t>21.3.</t>
  </si>
  <si>
    <t>UZEMNĚNÍ, HROMOSVOD</t>
  </si>
  <si>
    <t>21.3. UZEMNĚNÍ, HROMOSVOD</t>
  </si>
  <si>
    <t>21.3.-1</t>
  </si>
  <si>
    <t xml:space="preserve">Drát AlMgSi 8 mm </t>
  </si>
  <si>
    <t>21.3.-2</t>
  </si>
  <si>
    <t xml:space="preserve">Drát FeZn 10 mm </t>
  </si>
  <si>
    <t>21.3.-3</t>
  </si>
  <si>
    <t xml:space="preserve">Pásek FeZn 30/4 mm </t>
  </si>
  <si>
    <t>21.3.-4</t>
  </si>
  <si>
    <t xml:space="preserve">Podpěra vedení do zdiva PV 01 </t>
  </si>
  <si>
    <t>21.3.-5</t>
  </si>
  <si>
    <t xml:space="preserve">Podpěra vedení PV 15F </t>
  </si>
  <si>
    <t>21.3.-6</t>
  </si>
  <si>
    <t xml:space="preserve">Svorka spojovací SS - nerezová </t>
  </si>
  <si>
    <t>21.3.-7</t>
  </si>
  <si>
    <t xml:space="preserve">Svorka zemnící pásek - drát SR 03 </t>
  </si>
  <si>
    <t>21.3.-8</t>
  </si>
  <si>
    <t xml:space="preserve">Svorka zkušební SZ - nerezová </t>
  </si>
  <si>
    <t>21.3.-9</t>
  </si>
  <si>
    <t xml:space="preserve">Svorka okapová SO - nerezová </t>
  </si>
  <si>
    <t>21.3.-10</t>
  </si>
  <si>
    <t xml:space="preserve">Ochranný úhelník OÚ </t>
  </si>
  <si>
    <t>21.3.-11</t>
  </si>
  <si>
    <t xml:space="preserve">Držák ochranného úhelníku do zdiva DUZ </t>
  </si>
  <si>
    <t>21.3.-12</t>
  </si>
  <si>
    <t xml:space="preserve">Označení svodu štítkem </t>
  </si>
  <si>
    <t>21.3.-13</t>
  </si>
  <si>
    <t xml:space="preserve">Tvarování montážního dílu </t>
  </si>
  <si>
    <t>21.3.-14</t>
  </si>
  <si>
    <t>21.3.-15</t>
  </si>
  <si>
    <t xml:space="preserve">GPP 2%                     (z položek celkem) </t>
  </si>
  <si>
    <t>21.4.</t>
  </si>
  <si>
    <t>ZEMNÍ PRÁCE</t>
  </si>
  <si>
    <t>21.4. ZEMNÍ PRÁCE</t>
  </si>
  <si>
    <t>21.4.-1</t>
  </si>
  <si>
    <t xml:space="preserve">Bourání živičných povrchů tl.do 10cm </t>
  </si>
  <si>
    <t>21.4.-2</t>
  </si>
  <si>
    <t xml:space="preserve">Řezání spáry v asfaltu nebo betonu tl. do 10cm </t>
  </si>
  <si>
    <t>21.4.-3</t>
  </si>
  <si>
    <t xml:space="preserve">Výkop rýhy 35 / 80 cm, zemina tř. 4 </t>
  </si>
  <si>
    <t>21.4.-4</t>
  </si>
  <si>
    <t xml:space="preserve">Zakrytí kabelu výstražnou fólií š. 33 cm </t>
  </si>
  <si>
    <t>21.4.-5</t>
  </si>
  <si>
    <t xml:space="preserve">Zához rýhy 35 / 80 cm , zemina tř. 4 </t>
  </si>
  <si>
    <t>21.4.-6</t>
  </si>
  <si>
    <t xml:space="preserve">Provizorní úprava terénu - zemina tř. 4 </t>
  </si>
  <si>
    <t>21.4.-7</t>
  </si>
  <si>
    <t xml:space="preserve">Podkladová vrstva z makadamu tl. 20 cm </t>
  </si>
  <si>
    <t>21.4.-8</t>
  </si>
  <si>
    <t xml:space="preserve">Vozovka z betonu 15 cm </t>
  </si>
  <si>
    <t>21.5.</t>
  </si>
  <si>
    <t>OSTATNÍ NÁKLADY</t>
  </si>
  <si>
    <t>21.5. OSTATNÍ NÁKLADY</t>
  </si>
  <si>
    <t>21.5.-1</t>
  </si>
  <si>
    <t xml:space="preserve">Pomocné práce 15% z EI </t>
  </si>
  <si>
    <t>21.5.-2</t>
  </si>
  <si>
    <t xml:space="preserve">Výchozí revize </t>
  </si>
  <si>
    <t>hod</t>
  </si>
  <si>
    <t>2 ELEKTROINSTALACE</t>
  </si>
  <si>
    <t>VENKOVNÍ KANALIZACE</t>
  </si>
  <si>
    <t>11</t>
  </si>
  <si>
    <t>Přípravné a přidružené práce</t>
  </si>
  <si>
    <t>11 Přípravné a přidružené práce</t>
  </si>
  <si>
    <t>113152112</t>
  </si>
  <si>
    <t xml:space="preserve">Odstranění podkladu z kameniva drceného </t>
  </si>
  <si>
    <t>113201111</t>
  </si>
  <si>
    <t xml:space="preserve">Řezání asfaltových ploch </t>
  </si>
  <si>
    <t>13</t>
  </si>
  <si>
    <t>Hloubené vykopávky</t>
  </si>
  <si>
    <t>13 Hloubené vykopávky</t>
  </si>
  <si>
    <t>132201202</t>
  </si>
  <si>
    <t xml:space="preserve">Hloubení rýh šířky do 200 cm v hor.3 do 100 m3 </t>
  </si>
  <si>
    <t>132201209</t>
  </si>
  <si>
    <t>132301202</t>
  </si>
  <si>
    <t xml:space="preserve">Hloubení rýh šířky do 200 cm v hor.4 do 100 m3 </t>
  </si>
  <si>
    <t>132301209</t>
  </si>
  <si>
    <t xml:space="preserve">Příplatek za lepivost - hloubení rýh 200cm v hor.4 </t>
  </si>
  <si>
    <t>15</t>
  </si>
  <si>
    <t>Roubení</t>
  </si>
  <si>
    <t>15 Roubení</t>
  </si>
  <si>
    <t>151101101</t>
  </si>
  <si>
    <t xml:space="preserve">Pažení a rozepření stěn rýh - příložné - hl. do 2m </t>
  </si>
  <si>
    <t>151101111</t>
  </si>
  <si>
    <t xml:space="preserve">Odstranění paženi stěn rýh - příložné - hl. do 2 m </t>
  </si>
  <si>
    <t>16</t>
  </si>
  <si>
    <t>Přemístění výkopku</t>
  </si>
  <si>
    <t>16 Přemístění výkopku</t>
  </si>
  <si>
    <t>167101102</t>
  </si>
  <si>
    <t xml:space="preserve">Nakládání výkopku z hor.1-4 v množství nad 100 m3 </t>
  </si>
  <si>
    <t>17</t>
  </si>
  <si>
    <t>Konstrukce ze zemin</t>
  </si>
  <si>
    <t>17 Konstrukce ze zemin</t>
  </si>
  <si>
    <t>Uložení sypaniny na skládku, včetně poplatku za skládku</t>
  </si>
  <si>
    <t>174101101</t>
  </si>
  <si>
    <t xml:space="preserve">Zásyp jam, rýh, šachet se zhutněním </t>
  </si>
  <si>
    <t>175101101</t>
  </si>
  <si>
    <t xml:space="preserve">Obsyp potrubí bez prohození sypaniny </t>
  </si>
  <si>
    <t>175101109</t>
  </si>
  <si>
    <t xml:space="preserve">Příplatek za prohození sypaniny pro obsyp potrubí </t>
  </si>
  <si>
    <t>56</t>
  </si>
  <si>
    <t>Podkladní vrstvy komunikací, letišť a ploch</t>
  </si>
  <si>
    <t>56 Podkladní vrstvy komunikací, letišť a ploch</t>
  </si>
  <si>
    <t>566901111</t>
  </si>
  <si>
    <t xml:space="preserve">Vyspravení podkladu po překopech štěrkopískem </t>
  </si>
  <si>
    <t>57</t>
  </si>
  <si>
    <t>Kryty štěrkových a živičných komunikací a ploch</t>
  </si>
  <si>
    <t>57 Kryty štěrkových a živičných komunikací a ploch</t>
  </si>
  <si>
    <t>572952112</t>
  </si>
  <si>
    <t xml:space="preserve">Vyspravení krytu po překopu asf.betonem tl.do 7 cm </t>
  </si>
  <si>
    <t>89</t>
  </si>
  <si>
    <t>Ostatní konstrukce</t>
  </si>
  <si>
    <t>89 Ostatní konstrukce</t>
  </si>
  <si>
    <t>895012119</t>
  </si>
  <si>
    <t xml:space="preserve">Propojení stávající splaškové kanaliace </t>
  </si>
  <si>
    <t>895013111</t>
  </si>
  <si>
    <t>Propojení dešťové kanalizační stoky v původní šachtě včetně materiálu a demotáže šachty</t>
  </si>
  <si>
    <t>899621111</t>
  </si>
  <si>
    <t xml:space="preserve">Pískové lože pod potrubí </t>
  </si>
  <si>
    <t>899911114</t>
  </si>
  <si>
    <t xml:space="preserve">Geodetické zaměření </t>
  </si>
  <si>
    <t>9</t>
  </si>
  <si>
    <t>Dokončovací práce, demolice</t>
  </si>
  <si>
    <t>9 Dokončovací práce, demolice</t>
  </si>
  <si>
    <t xml:space="preserve">9        </t>
  </si>
  <si>
    <t xml:space="preserve">Práce bourací a dokončovací </t>
  </si>
  <si>
    <t>H27</t>
  </si>
  <si>
    <t>Vedení trubní dálková a přípojná</t>
  </si>
  <si>
    <t>H27 Vedení trubní dálková a přípojná</t>
  </si>
  <si>
    <t>998276101</t>
  </si>
  <si>
    <t xml:space="preserve">Přesun hmot, trubní vedení plastová, otevř. výkop </t>
  </si>
  <si>
    <t>3 VENKOVNÍ KANALIZACE</t>
  </si>
  <si>
    <t>VENKOVNÍ VODOVOD</t>
  </si>
  <si>
    <t xml:space="preserve">Hloubení rýh šířky do 200 cm v hor.3 do 100m3 </t>
  </si>
  <si>
    <t>87</t>
  </si>
  <si>
    <t>Potrubí z trub z plastických hmot, skleněných a če</t>
  </si>
  <si>
    <t>87 Potrubí z trub z plastických hmot, skleněných a če</t>
  </si>
  <si>
    <t>28600460.A</t>
  </si>
  <si>
    <t xml:space="preserve">Folie PE výstražná </t>
  </si>
  <si>
    <t>28600461.A</t>
  </si>
  <si>
    <t xml:space="preserve">Vodící drát </t>
  </si>
  <si>
    <t>28613752</t>
  </si>
  <si>
    <t xml:space="preserve">Trubka tlaková PE LD (rPE) d 32 x 4,4 mm PN 10 </t>
  </si>
  <si>
    <t>kg</t>
  </si>
  <si>
    <t>871181121</t>
  </si>
  <si>
    <t xml:space="preserve">Montáž trubek polyetylenových ve výkopu 50 mm </t>
  </si>
  <si>
    <t>892233111</t>
  </si>
  <si>
    <t xml:space="preserve">Desinfekce vodovodního potrubí DN 70 </t>
  </si>
  <si>
    <t>892241111</t>
  </si>
  <si>
    <t xml:space="preserve">Tlaková zkouška vodovodního potrubí DN 80 </t>
  </si>
  <si>
    <t>4 VENKOVNÍ VODOVOD</t>
  </si>
  <si>
    <t>ZDRAVOTNÍ INSTALACE</t>
  </si>
  <si>
    <t>721</t>
  </si>
  <si>
    <t>Vnitřní kanalizace</t>
  </si>
  <si>
    <t>721 Vnitřní kanalizace</t>
  </si>
  <si>
    <t>721176102</t>
  </si>
  <si>
    <t xml:space="preserve">Potrubí HT připojovací DN 40 x 1,8 mm </t>
  </si>
  <si>
    <t>721176103</t>
  </si>
  <si>
    <t xml:space="preserve">Potrubí HT připojovací DN 50 x 1,8 mm </t>
  </si>
  <si>
    <t>721176115</t>
  </si>
  <si>
    <t xml:space="preserve">Potrubí HT odpadní svislé DN 100 x 2,7 mm </t>
  </si>
  <si>
    <t>721176222</t>
  </si>
  <si>
    <t xml:space="preserve">Potrubí KG svodné (ležaté) v zemi DN 100 x 3,2 mm </t>
  </si>
  <si>
    <t>721176223</t>
  </si>
  <si>
    <t xml:space="preserve">Potrubí KG svodné (ležaté) v zemi DN 125 x 3,2 mm </t>
  </si>
  <si>
    <t>721176224</t>
  </si>
  <si>
    <t xml:space="preserve">Potrubí KG svodné (ležaté) v zemi DN 150 x 4,0 mm </t>
  </si>
  <si>
    <t>721176225</t>
  </si>
  <si>
    <t xml:space="preserve">Potrubí KG svodné (ležaté) v zemi DN 200 x 4,9 mm </t>
  </si>
  <si>
    <t>721194104</t>
  </si>
  <si>
    <t xml:space="preserve">Vyvedení odpadních výpustek D 40 x 1,8 </t>
  </si>
  <si>
    <t>721194105</t>
  </si>
  <si>
    <t xml:space="preserve">Vyvedení odpadních výpustek D 50 x 1,8 </t>
  </si>
  <si>
    <t>721194109</t>
  </si>
  <si>
    <t xml:space="preserve">Vyvedení odpadních výpustek D 110 x 2,3 </t>
  </si>
  <si>
    <t>721211510</t>
  </si>
  <si>
    <t xml:space="preserve">Kalich pro úkapy u ohřívače TUV HL 21 </t>
  </si>
  <si>
    <t>721223450</t>
  </si>
  <si>
    <t xml:space="preserve">Vpusť podlahová celonerezová s vybíracím košem </t>
  </si>
  <si>
    <t>721263001</t>
  </si>
  <si>
    <t xml:space="preserve">Podomítková vodní záp. uzávěrka HL 138 DN 40 </t>
  </si>
  <si>
    <t>721273145</t>
  </si>
  <si>
    <t xml:space="preserve">Hlavice ventilační z PVC  DN 100/930 </t>
  </si>
  <si>
    <t>721290111</t>
  </si>
  <si>
    <t xml:space="preserve">Zkouška těsnosti kanalizace vodou DN 200 </t>
  </si>
  <si>
    <t>721290123</t>
  </si>
  <si>
    <t xml:space="preserve">Zkouška těsnosti kanalizace kouřem DN 300 </t>
  </si>
  <si>
    <t>722</t>
  </si>
  <si>
    <t>Vnitřní vodovod</t>
  </si>
  <si>
    <t>722 Vnitřní vodovod</t>
  </si>
  <si>
    <t>722171214</t>
  </si>
  <si>
    <t xml:space="preserve">Potrubí z PELD, D 32/5,5 mm </t>
  </si>
  <si>
    <t>722174311</t>
  </si>
  <si>
    <t xml:space="preserve">Potrubí z PP-R 80 PN 20, DN 20 </t>
  </si>
  <si>
    <t>722174312</t>
  </si>
  <si>
    <t xml:space="preserve">Potrubí z PP-R 80 PN 20, DN 25 </t>
  </si>
  <si>
    <t>722174313</t>
  </si>
  <si>
    <t xml:space="preserve">Potrubí z PP-R 80 PN 20, DN 32 </t>
  </si>
  <si>
    <t>722181214</t>
  </si>
  <si>
    <t xml:space="preserve">Izolace návleková MIRELON PRO tl. stěny 20 mm </t>
  </si>
  <si>
    <t>722190401</t>
  </si>
  <si>
    <t xml:space="preserve">Vyvedení a upevnění výpustek DN 15 </t>
  </si>
  <si>
    <t>722190403</t>
  </si>
  <si>
    <t xml:space="preserve">Vyvedení a upevnění výpustek DN 25 </t>
  </si>
  <si>
    <t>722220111</t>
  </si>
  <si>
    <t xml:space="preserve">Nástěnka K 247, pro výtokový ventil G 1/2 </t>
  </si>
  <si>
    <t>722221122</t>
  </si>
  <si>
    <t xml:space="preserve">Kohout kulový zahradní, IVAR FIV.08003 DN15 x DN20 </t>
  </si>
  <si>
    <t>722221123</t>
  </si>
  <si>
    <t xml:space="preserve">Nezámrzný ventil Kemper Frosti Plus DN 15 </t>
  </si>
  <si>
    <t>722224111</t>
  </si>
  <si>
    <t xml:space="preserve">Kohouty plnicí a vypouštěcí DN 15 </t>
  </si>
  <si>
    <t>722235112</t>
  </si>
  <si>
    <t xml:space="preserve">Kohout kulový, vnitř.-vnitř.z. IVAR PERFECTA DN 15 </t>
  </si>
  <si>
    <t>722235113</t>
  </si>
  <si>
    <t xml:space="preserve">Kohout kulový, vnitř.-vnitř.z. IVAR PERFECTA DN 25 </t>
  </si>
  <si>
    <t>722290226</t>
  </si>
  <si>
    <t xml:space="preserve">Zkouška tlaku potrubí vodovodního DN 50 </t>
  </si>
  <si>
    <t>722290234</t>
  </si>
  <si>
    <t xml:space="preserve">Proplach a dezinfekce vodovod.potrubí DN 50 </t>
  </si>
  <si>
    <t>725</t>
  </si>
  <si>
    <t>Zařizovací předměty</t>
  </si>
  <si>
    <t>725 Zařizovací předměty</t>
  </si>
  <si>
    <t>541322401</t>
  </si>
  <si>
    <t xml:space="preserve">Ohřívač elektrický akumulační tlakový TO 5 IN </t>
  </si>
  <si>
    <t>725314290</t>
  </si>
  <si>
    <t xml:space="preserve">Příslušenství k dřezu v kuchyňské sestavě </t>
  </si>
  <si>
    <t>725530151</t>
  </si>
  <si>
    <t xml:space="preserve">Ventil pojistný T 1847 </t>
  </si>
  <si>
    <t>725539103</t>
  </si>
  <si>
    <t xml:space="preserve">Montáž elektr.ohřívačů, ostatní typy </t>
  </si>
  <si>
    <t>725810401</t>
  </si>
  <si>
    <t xml:space="preserve">Ventil rohový bez přípoj. trubičky T 66 G 1/2 </t>
  </si>
  <si>
    <t>725823813</t>
  </si>
  <si>
    <t xml:space="preserve">Baterie senzorová dřezová stojánková </t>
  </si>
  <si>
    <t>725823815</t>
  </si>
  <si>
    <t xml:space="preserve">Napájecí zdroj pro senzorové baterie a pisoáry </t>
  </si>
  <si>
    <t>90</t>
  </si>
  <si>
    <t>Hodinové zúčtovací sazby (HZS)</t>
  </si>
  <si>
    <t>90 Hodinové zúčtovací sazby (HZS)</t>
  </si>
  <si>
    <t xml:space="preserve">900      </t>
  </si>
  <si>
    <t>h</t>
  </si>
  <si>
    <t>H721</t>
  </si>
  <si>
    <t>H721 Vnitřní kanalizace</t>
  </si>
  <si>
    <t>998721101</t>
  </si>
  <si>
    <t xml:space="preserve">Přesun hmot pro vnitřní kanalizaci, výšky do 6 m </t>
  </si>
  <si>
    <t>H722</t>
  </si>
  <si>
    <t>H722 Vnitřní vodovod</t>
  </si>
  <si>
    <t>998722101</t>
  </si>
  <si>
    <t xml:space="preserve">Přesun hmot pro vnitřní vodovod, výšky do 6 m </t>
  </si>
  <si>
    <t>H725</t>
  </si>
  <si>
    <t>H725 Zařizovací předměty</t>
  </si>
  <si>
    <t>998725101</t>
  </si>
  <si>
    <t xml:space="preserve">Přesun hmot pro zařizovací předměty, výšky do 6 m </t>
  </si>
  <si>
    <t>5 ZDRAVOTNÍ INSTALACE</t>
  </si>
  <si>
    <t>Slepý rozpočet stavby</t>
  </si>
</sst>
</file>

<file path=xl/styles.xml><?xml version="1.0" encoding="utf-8"?>
<styleSheet xmlns="http://schemas.openxmlformats.org/spreadsheetml/2006/main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29">
    <font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8"/>
      <name val="Arial CE"/>
      <family val="2"/>
      <charset val="238"/>
    </font>
    <font>
      <sz val="10"/>
      <name val="Arial CE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9"/>
      <name val="Arial CE"/>
    </font>
    <font>
      <sz val="10"/>
      <color indexed="9"/>
      <name val="Arial CE"/>
      <family val="2"/>
      <charset val="238"/>
    </font>
    <font>
      <sz val="8"/>
      <name val="Arial CE"/>
    </font>
    <font>
      <sz val="10"/>
      <color indexed="9"/>
      <name val="Arial CE"/>
    </font>
    <font>
      <sz val="8"/>
      <color indexed="17"/>
      <name val="Arial CE"/>
      <family val="2"/>
      <charset val="238"/>
    </font>
    <font>
      <sz val="10"/>
      <color indexed="17"/>
      <name val="Arial CE"/>
      <family val="2"/>
      <charset val="238"/>
    </font>
    <font>
      <sz val="8"/>
      <color indexed="9"/>
      <name val="Arial CE"/>
    </font>
    <font>
      <sz val="8"/>
      <color indexed="12"/>
      <name val="Arial CE"/>
      <family val="2"/>
      <charset val="238"/>
    </font>
    <font>
      <sz val="10"/>
      <color indexed="12"/>
      <name val="Arial CE"/>
      <family val="2"/>
      <charset val="238"/>
    </font>
    <font>
      <b/>
      <i/>
      <sz val="10"/>
      <name val="Arial CE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40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326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0" fillId="0" borderId="0" xfId="0" applyNumberForma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0" fillId="2" borderId="2" xfId="0" applyFill="1" applyBorder="1" applyAlignment="1"/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4" fontId="0" fillId="0" borderId="6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8" fillId="3" borderId="0" xfId="0" applyNumberFormat="1" applyFont="1" applyFill="1" applyBorder="1" applyAlignment="1">
      <alignment vertical="center"/>
    </xf>
    <xf numFmtId="4" fontId="0" fillId="0" borderId="4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3" borderId="0" xfId="0" applyNumberFormat="1" applyFill="1" applyBorder="1" applyAlignment="1">
      <alignment vertical="center"/>
    </xf>
    <xf numFmtId="4" fontId="0" fillId="0" borderId="9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4" fontId="6" fillId="4" borderId="12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3" fontId="6" fillId="5" borderId="13" xfId="0" applyNumberFormat="1" applyFont="1" applyFill="1" applyBorder="1" applyAlignment="1">
      <alignment horizontal="right" vertical="center"/>
    </xf>
    <xf numFmtId="3" fontId="6" fillId="5" borderId="14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0" fillId="0" borderId="0" xfId="0" applyNumberForma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8" xfId="0" applyNumberFormat="1" applyFont="1" applyBorder="1"/>
    <xf numFmtId="3" fontId="4" fillId="0" borderId="16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165" fontId="0" fillId="0" borderId="17" xfId="0" applyNumberFormat="1" applyBorder="1"/>
    <xf numFmtId="0" fontId="3" fillId="0" borderId="0" xfId="0" applyFont="1" applyBorder="1"/>
    <xf numFmtId="164" fontId="3" fillId="0" borderId="5" xfId="0" applyNumberFormat="1" applyFont="1" applyBorder="1"/>
    <xf numFmtId="3" fontId="4" fillId="0" borderId="17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4" fillId="2" borderId="1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10" fillId="2" borderId="22" xfId="0" applyFont="1" applyFill="1" applyBorder="1" applyAlignment="1">
      <alignment horizontal="left"/>
    </xf>
    <xf numFmtId="0" fontId="9" fillId="2" borderId="23" xfId="0" applyFont="1" applyFill="1" applyBorder="1" applyAlignment="1">
      <alignment horizontal="centerContinuous"/>
    </xf>
    <xf numFmtId="0" fontId="11" fillId="2" borderId="24" xfId="0" applyFont="1" applyFill="1" applyBorder="1" applyAlignment="1">
      <alignment horizontal="left"/>
    </xf>
    <xf numFmtId="0" fontId="9" fillId="0" borderId="19" xfId="0" applyFont="1" applyBorder="1"/>
    <xf numFmtId="49" fontId="9" fillId="0" borderId="25" xfId="0" applyNumberFormat="1" applyFont="1" applyBorder="1" applyAlignment="1">
      <alignment horizontal="left"/>
    </xf>
    <xf numFmtId="0" fontId="1" fillId="0" borderId="26" xfId="0" applyFont="1" applyBorder="1"/>
    <xf numFmtId="0" fontId="9" fillId="0" borderId="3" xfId="0" applyFont="1" applyBorder="1"/>
    <xf numFmtId="0" fontId="9" fillId="0" borderId="2" xfId="0" applyFont="1" applyBorder="1"/>
    <xf numFmtId="0" fontId="9" fillId="0" borderId="15" xfId="0" applyFont="1" applyBorder="1"/>
    <xf numFmtId="0" fontId="9" fillId="0" borderId="27" xfId="0" applyFont="1" applyBorder="1" applyAlignment="1">
      <alignment horizontal="left"/>
    </xf>
    <xf numFmtId="0" fontId="10" fillId="0" borderId="26" xfId="0" applyFont="1" applyBorder="1"/>
    <xf numFmtId="49" fontId="9" fillId="0" borderId="27" xfId="0" applyNumberFormat="1" applyFont="1" applyBorder="1" applyAlignment="1">
      <alignment horizontal="left"/>
    </xf>
    <xf numFmtId="49" fontId="10" fillId="2" borderId="26" xfId="0" applyNumberFormat="1" applyFont="1" applyFill="1" applyBorder="1"/>
    <xf numFmtId="49" fontId="1" fillId="2" borderId="3" xfId="0" applyNumberFormat="1" applyFont="1" applyFill="1" applyBorder="1"/>
    <xf numFmtId="0" fontId="10" fillId="2" borderId="2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9" fillId="0" borderId="15" xfId="0" applyFont="1" applyFill="1" applyBorder="1"/>
    <xf numFmtId="3" fontId="9" fillId="0" borderId="27" xfId="0" applyNumberFormat="1" applyFont="1" applyBorder="1" applyAlignment="1">
      <alignment horizontal="left"/>
    </xf>
    <xf numFmtId="0" fontId="0" fillId="0" borderId="0" xfId="0" applyFill="1"/>
    <xf numFmtId="49" fontId="10" fillId="2" borderId="28" xfId="0" applyNumberFormat="1" applyFont="1" applyFill="1" applyBorder="1"/>
    <xf numFmtId="49" fontId="1" fillId="2" borderId="5" xfId="0" applyNumberFormat="1" applyFont="1" applyFill="1" applyBorder="1"/>
    <xf numFmtId="0" fontId="10" fillId="2" borderId="0" xfId="0" applyFont="1" applyFill="1" applyBorder="1"/>
    <xf numFmtId="0" fontId="1" fillId="2" borderId="0" xfId="0" applyFont="1" applyFill="1" applyBorder="1"/>
    <xf numFmtId="49" fontId="9" fillId="0" borderId="15" xfId="0" applyNumberFormat="1" applyFont="1" applyBorder="1" applyAlignment="1">
      <alignment horizontal="left"/>
    </xf>
    <xf numFmtId="0" fontId="9" fillId="0" borderId="29" xfId="0" applyFont="1" applyBorder="1"/>
    <xf numFmtId="0" fontId="9" fillId="0" borderId="15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5" xfId="0" applyNumberFormat="1" applyFont="1" applyBorder="1"/>
    <xf numFmtId="0" fontId="9" fillId="0" borderId="30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9" fillId="0" borderId="30" xfId="0" applyFont="1" applyBorder="1" applyAlignment="1">
      <alignment horizontal="left"/>
    </xf>
    <xf numFmtId="0" fontId="0" fillId="0" borderId="0" xfId="0" applyBorder="1"/>
    <xf numFmtId="0" fontId="9" fillId="0" borderId="15" xfId="0" applyFont="1" applyFill="1" applyBorder="1" applyAlignment="1"/>
    <xf numFmtId="0" fontId="9" fillId="0" borderId="30" xfId="0" applyFont="1" applyFill="1" applyBorder="1" applyAlignment="1"/>
    <xf numFmtId="0" fontId="1" fillId="0" borderId="0" xfId="0" applyFont="1" applyFill="1" applyBorder="1" applyAlignment="1"/>
    <xf numFmtId="0" fontId="9" fillId="0" borderId="15" xfId="0" applyFont="1" applyBorder="1" applyAlignment="1"/>
    <xf numFmtId="0" fontId="9" fillId="0" borderId="30" xfId="0" applyFont="1" applyBorder="1" applyAlignment="1"/>
    <xf numFmtId="3" fontId="0" fillId="0" borderId="0" xfId="0" applyNumberFormat="1"/>
    <xf numFmtId="0" fontId="9" fillId="0" borderId="26" xfId="0" applyFont="1" applyBorder="1"/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2" fillId="0" borderId="32" xfId="0" applyFont="1" applyBorder="1" applyAlignment="1">
      <alignment horizontal="centerContinuous" vertical="center"/>
    </xf>
    <xf numFmtId="0" fontId="6" fillId="0" borderId="33" xfId="0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7" fillId="2" borderId="12" xfId="0" applyFon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35" xfId="0" applyFill="1" applyBorder="1" applyAlignment="1">
      <alignment horizontal="centerContinuous"/>
    </xf>
    <xf numFmtId="0" fontId="7" fillId="2" borderId="13" xfId="0" applyFont="1" applyFill="1" applyBorder="1" applyAlignment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0" borderId="36" xfId="0" applyBorder="1"/>
    <xf numFmtId="0" fontId="0" fillId="0" borderId="21" xfId="0" applyBorder="1"/>
    <xf numFmtId="3" fontId="0" fillId="0" borderId="25" xfId="0" applyNumberFormat="1" applyBorder="1"/>
    <xf numFmtId="0" fontId="0" fillId="0" borderId="22" xfId="0" applyBorder="1"/>
    <xf numFmtId="3" fontId="0" fillId="0" borderId="24" xfId="0" applyNumberFormat="1" applyBorder="1"/>
    <xf numFmtId="0" fontId="0" fillId="0" borderId="23" xfId="0" applyBorder="1"/>
    <xf numFmtId="0" fontId="0" fillId="0" borderId="26" xfId="0" applyBorder="1"/>
    <xf numFmtId="3" fontId="0" fillId="0" borderId="2" xfId="0" applyNumberFormat="1" applyBorder="1"/>
    <xf numFmtId="0" fontId="0" fillId="0" borderId="3" xfId="0" applyBorder="1"/>
    <xf numFmtId="0" fontId="0" fillId="0" borderId="37" xfId="0" applyBorder="1"/>
    <xf numFmtId="0" fontId="0" fillId="0" borderId="21" xfId="0" applyBorder="1" applyAlignment="1">
      <alignment shrinkToFit="1"/>
    </xf>
    <xf numFmtId="0" fontId="0" fillId="0" borderId="38" xfId="0" applyBorder="1"/>
    <xf numFmtId="0" fontId="8" fillId="0" borderId="26" xfId="0" applyFont="1" applyBorder="1"/>
    <xf numFmtId="0" fontId="0" fillId="0" borderId="28" xfId="0" applyBorder="1"/>
    <xf numFmtId="0" fontId="0" fillId="0" borderId="39" xfId="0" applyBorder="1" applyAlignment="1">
      <alignment horizontal="center" shrinkToFit="1"/>
    </xf>
    <xf numFmtId="0" fontId="0" fillId="0" borderId="40" xfId="0" applyBorder="1" applyAlignment="1">
      <alignment horizontal="center" shrinkToFit="1"/>
    </xf>
    <xf numFmtId="3" fontId="0" fillId="0" borderId="41" xfId="0" applyNumberFormat="1" applyBorder="1"/>
    <xf numFmtId="0" fontId="0" fillId="0" borderId="39" xfId="0" applyBorder="1"/>
    <xf numFmtId="3" fontId="0" fillId="0" borderId="42" xfId="0" applyNumberFormat="1" applyBorder="1"/>
    <xf numFmtId="0" fontId="0" fillId="0" borderId="40" xfId="0" applyBorder="1"/>
    <xf numFmtId="0" fontId="10" fillId="2" borderId="22" xfId="0" applyFont="1" applyFill="1" applyBorder="1"/>
    <xf numFmtId="0" fontId="10" fillId="2" borderId="24" xfId="0" applyFont="1" applyFill="1" applyBorder="1"/>
    <xf numFmtId="0" fontId="10" fillId="2" borderId="23" xfId="0" applyFont="1" applyFill="1" applyBorder="1"/>
    <xf numFmtId="0" fontId="10" fillId="2" borderId="43" xfId="0" applyFont="1" applyFill="1" applyBorder="1"/>
    <xf numFmtId="0" fontId="10" fillId="2" borderId="44" xfId="0" applyFont="1" applyFill="1" applyBorder="1"/>
    <xf numFmtId="0" fontId="0" fillId="0" borderId="5" xfId="0" applyBorder="1"/>
    <xf numFmtId="0" fontId="0" fillId="0" borderId="4" xfId="0" applyBorder="1"/>
    <xf numFmtId="0" fontId="0" fillId="0" borderId="45" xfId="0" applyBorder="1"/>
    <xf numFmtId="0" fontId="0" fillId="0" borderId="0" xfId="0" applyBorder="1" applyAlignment="1">
      <alignment horizontal="right"/>
    </xf>
    <xf numFmtId="166" fontId="0" fillId="0" borderId="0" xfId="0" applyNumberFormat="1" applyBorder="1"/>
    <xf numFmtId="0" fontId="0" fillId="0" borderId="0" xfId="0" applyFill="1" applyBorder="1"/>
    <xf numFmtId="0" fontId="0" fillId="0" borderId="18" xfId="0" applyBorder="1"/>
    <xf numFmtId="0" fontId="0" fillId="0" borderId="20" xfId="0" applyBorder="1"/>
    <xf numFmtId="0" fontId="0" fillId="0" borderId="46" xfId="0" applyBorder="1"/>
    <xf numFmtId="0" fontId="0" fillId="0" borderId="7" xfId="0" applyBorder="1"/>
    <xf numFmtId="165" fontId="0" fillId="0" borderId="8" xfId="0" applyNumberFormat="1" applyBorder="1" applyAlignment="1">
      <alignment horizontal="right"/>
    </xf>
    <xf numFmtId="0" fontId="0" fillId="0" borderId="8" xfId="0" applyBorder="1"/>
    <xf numFmtId="167" fontId="0" fillId="0" borderId="1" xfId="0" applyNumberFormat="1" applyBorder="1" applyAlignment="1">
      <alignment horizontal="right" indent="2"/>
    </xf>
    <xf numFmtId="167" fontId="0" fillId="0" borderId="30" xfId="0" applyNumberFormat="1" applyBorder="1" applyAlignment="1">
      <alignment horizontal="right" indent="2"/>
    </xf>
    <xf numFmtId="0" fontId="0" fillId="0" borderId="2" xfId="0" applyBorder="1"/>
    <xf numFmtId="165" fontId="0" fillId="0" borderId="3" xfId="0" applyNumberFormat="1" applyBorder="1" applyAlignment="1">
      <alignment horizontal="right"/>
    </xf>
    <xf numFmtId="0" fontId="6" fillId="2" borderId="39" xfId="0" applyFont="1" applyFill="1" applyBorder="1"/>
    <xf numFmtId="0" fontId="6" fillId="2" borderId="42" xfId="0" applyFont="1" applyFill="1" applyBorder="1"/>
    <xf numFmtId="0" fontId="6" fillId="2" borderId="40" xfId="0" applyFont="1" applyFill="1" applyBorder="1"/>
    <xf numFmtId="167" fontId="6" fillId="2" borderId="47" xfId="0" applyNumberFormat="1" applyFont="1" applyFill="1" applyBorder="1" applyAlignment="1">
      <alignment horizontal="right" indent="2"/>
    </xf>
    <xf numFmtId="167" fontId="6" fillId="2" borderId="48" xfId="0" applyNumberFormat="1" applyFont="1" applyFill="1" applyBorder="1" applyAlignment="1">
      <alignment horizontal="right" indent="2"/>
    </xf>
    <xf numFmtId="0" fontId="6" fillId="0" borderId="0" xfId="0" applyFont="1"/>
    <xf numFmtId="0" fontId="12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3" fillId="0" borderId="49" xfId="1" applyFont="1" applyBorder="1" applyAlignment="1">
      <alignment horizontal="center"/>
    </xf>
    <xf numFmtId="0" fontId="13" fillId="0" borderId="50" xfId="1" applyFont="1" applyBorder="1" applyAlignment="1">
      <alignment horizontal="center"/>
    </xf>
    <xf numFmtId="0" fontId="10" fillId="0" borderId="51" xfId="1" applyFont="1" applyBorder="1"/>
    <xf numFmtId="0" fontId="13" fillId="0" borderId="51" xfId="1" applyBorder="1"/>
    <xf numFmtId="0" fontId="13" fillId="0" borderId="51" xfId="1" applyBorder="1" applyAlignment="1">
      <alignment horizontal="right"/>
    </xf>
    <xf numFmtId="0" fontId="13" fillId="0" borderId="52" xfId="1" applyFont="1" applyBorder="1"/>
    <xf numFmtId="0" fontId="0" fillId="0" borderId="51" xfId="0" applyNumberFormat="1" applyBorder="1" applyAlignment="1">
      <alignment horizontal="left"/>
    </xf>
    <xf numFmtId="0" fontId="0" fillId="0" borderId="53" xfId="0" applyNumberFormat="1" applyBorder="1"/>
    <xf numFmtId="0" fontId="13" fillId="0" borderId="54" xfId="1" applyFont="1" applyBorder="1" applyAlignment="1">
      <alignment horizontal="center"/>
    </xf>
    <xf numFmtId="0" fontId="13" fillId="0" borderId="55" xfId="1" applyFont="1" applyBorder="1" applyAlignment="1">
      <alignment horizontal="center"/>
    </xf>
    <xf numFmtId="0" fontId="10" fillId="0" borderId="56" xfId="1" applyFont="1" applyBorder="1"/>
    <xf numFmtId="0" fontId="13" fillId="0" borderId="56" xfId="1" applyBorder="1"/>
    <xf numFmtId="0" fontId="13" fillId="0" borderId="56" xfId="1" applyBorder="1" applyAlignment="1">
      <alignment horizontal="right"/>
    </xf>
    <xf numFmtId="0" fontId="13" fillId="0" borderId="57" xfId="1" applyFont="1" applyBorder="1" applyAlignment="1">
      <alignment horizontal="left"/>
    </xf>
    <xf numFmtId="0" fontId="13" fillId="0" borderId="56" xfId="1" applyFont="1" applyBorder="1" applyAlignment="1">
      <alignment horizontal="left"/>
    </xf>
    <xf numFmtId="0" fontId="13" fillId="0" borderId="58" xfId="1" applyFont="1" applyBorder="1" applyAlignment="1">
      <alignment horizontal="left"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2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3" fontId="8" fillId="0" borderId="45" xfId="0" applyNumberFormat="1" applyFont="1" applyBorder="1"/>
    <xf numFmtId="0" fontId="7" fillId="2" borderId="12" xfId="0" applyFont="1" applyFill="1" applyBorder="1"/>
    <xf numFmtId="0" fontId="7" fillId="2" borderId="13" xfId="0" applyFont="1" applyFill="1" applyBorder="1"/>
    <xf numFmtId="3" fontId="7" fillId="2" borderId="35" xfId="0" applyNumberFormat="1" applyFont="1" applyFill="1" applyBorder="1"/>
    <xf numFmtId="3" fontId="7" fillId="2" borderId="14" xfId="0" applyNumberFormat="1" applyFont="1" applyFill="1" applyBorder="1"/>
    <xf numFmtId="3" fontId="7" fillId="2" borderId="59" xfId="0" applyNumberFormat="1" applyFont="1" applyFill="1" applyBorder="1"/>
    <xf numFmtId="3" fontId="7" fillId="2" borderId="60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0" fillId="2" borderId="44" xfId="0" applyFill="1" applyBorder="1"/>
    <xf numFmtId="0" fontId="10" fillId="2" borderId="62" xfId="0" applyFont="1" applyFill="1" applyBorder="1" applyAlignment="1">
      <alignment horizontal="right"/>
    </xf>
    <xf numFmtId="0" fontId="10" fillId="2" borderId="24" xfId="0" applyFont="1" applyFill="1" applyBorder="1" applyAlignment="1">
      <alignment horizontal="right"/>
    </xf>
    <xf numFmtId="0" fontId="10" fillId="2" borderId="23" xfId="0" applyFont="1" applyFill="1" applyBorder="1" applyAlignment="1">
      <alignment horizontal="center"/>
    </xf>
    <xf numFmtId="4" fontId="11" fillId="2" borderId="24" xfId="0" applyNumberFormat="1" applyFont="1" applyFill="1" applyBorder="1" applyAlignment="1">
      <alignment horizontal="right"/>
    </xf>
    <xf numFmtId="4" fontId="11" fillId="2" borderId="44" xfId="0" applyNumberFormat="1" applyFont="1" applyFill="1" applyBorder="1" applyAlignment="1">
      <alignment horizontal="right"/>
    </xf>
    <xf numFmtId="0" fontId="8" fillId="0" borderId="38" xfId="0" applyFont="1" applyBorder="1"/>
    <xf numFmtId="0" fontId="8" fillId="0" borderId="21" xfId="0" applyFont="1" applyBorder="1"/>
    <xf numFmtId="0" fontId="8" fillId="0" borderId="31" xfId="0" applyFont="1" applyBorder="1"/>
    <xf numFmtId="3" fontId="8" fillId="0" borderId="37" xfId="0" applyNumberFormat="1" applyFont="1" applyBorder="1" applyAlignment="1">
      <alignment horizontal="right"/>
    </xf>
    <xf numFmtId="165" fontId="8" fillId="0" borderId="15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4" fontId="8" fillId="0" borderId="21" xfId="0" applyNumberFormat="1" applyFont="1" applyBorder="1" applyAlignment="1">
      <alignment horizontal="right"/>
    </xf>
    <xf numFmtId="3" fontId="8" fillId="0" borderId="31" xfId="0" applyNumberFormat="1" applyFont="1" applyBorder="1" applyAlignment="1">
      <alignment horizontal="right"/>
    </xf>
    <xf numFmtId="0" fontId="0" fillId="2" borderId="39" xfId="0" applyFill="1" applyBorder="1"/>
    <xf numFmtId="0" fontId="7" fillId="2" borderId="42" xfId="0" applyFont="1" applyFill="1" applyBorder="1"/>
    <xf numFmtId="0" fontId="0" fillId="2" borderId="42" xfId="0" applyFill="1" applyBorder="1"/>
    <xf numFmtId="4" fontId="0" fillId="2" borderId="48" xfId="0" applyNumberFormat="1" applyFill="1" applyBorder="1"/>
    <xf numFmtId="4" fontId="0" fillId="2" borderId="39" xfId="0" applyNumberFormat="1" applyFill="1" applyBorder="1"/>
    <xf numFmtId="4" fontId="0" fillId="2" borderId="42" xfId="0" applyNumberFormat="1" applyFill="1" applyBorder="1"/>
    <xf numFmtId="3" fontId="7" fillId="2" borderId="42" xfId="0" applyNumberFormat="1" applyFont="1" applyFill="1" applyBorder="1" applyAlignment="1">
      <alignment horizontal="right"/>
    </xf>
    <xf numFmtId="3" fontId="7" fillId="2" borderId="48" xfId="0" applyNumberFormat="1" applyFont="1" applyFill="1" applyBorder="1" applyAlignment="1">
      <alignment horizontal="right"/>
    </xf>
    <xf numFmtId="3" fontId="3" fillId="0" borderId="0" xfId="0" applyNumberFormat="1" applyFont="1"/>
    <xf numFmtId="4" fontId="3" fillId="0" borderId="0" xfId="0" applyNumberFormat="1" applyFont="1"/>
    <xf numFmtId="0" fontId="14" fillId="0" borderId="0" xfId="1" applyFont="1" applyAlignment="1">
      <alignment horizontal="center"/>
    </xf>
    <xf numFmtId="0" fontId="13" fillId="0" borderId="0" xfId="1"/>
    <xf numFmtId="0" fontId="15" fillId="0" borderId="0" xfId="1" applyFont="1" applyAlignment="1">
      <alignment horizontal="centerContinuous"/>
    </xf>
    <xf numFmtId="0" fontId="16" fillId="0" borderId="0" xfId="1" applyFont="1" applyAlignment="1">
      <alignment horizontal="centerContinuous"/>
    </xf>
    <xf numFmtId="0" fontId="16" fillId="0" borderId="0" xfId="1" applyFont="1" applyAlignment="1">
      <alignment horizontal="right"/>
    </xf>
    <xf numFmtId="0" fontId="3" fillId="0" borderId="52" xfId="1" applyFont="1" applyBorder="1" applyAlignment="1">
      <alignment horizontal="right"/>
    </xf>
    <xf numFmtId="0" fontId="13" fillId="0" borderId="51" xfId="1" applyBorder="1" applyAlignment="1">
      <alignment horizontal="left"/>
    </xf>
    <xf numFmtId="0" fontId="13" fillId="0" borderId="53" xfId="1" applyBorder="1"/>
    <xf numFmtId="49" fontId="13" fillId="0" borderId="54" xfId="1" applyNumberFormat="1" applyFont="1" applyBorder="1" applyAlignment="1">
      <alignment horizontal="center"/>
    </xf>
    <xf numFmtId="0" fontId="13" fillId="0" borderId="57" xfId="1" applyBorder="1" applyAlignment="1">
      <alignment horizontal="center" shrinkToFit="1"/>
    </xf>
    <xf numFmtId="0" fontId="13" fillId="0" borderId="56" xfId="1" applyBorder="1" applyAlignment="1">
      <alignment horizontal="center" shrinkToFit="1"/>
    </xf>
    <xf numFmtId="0" fontId="13" fillId="0" borderId="58" xfId="1" applyBorder="1" applyAlignment="1">
      <alignment horizontal="center" shrinkToFit="1"/>
    </xf>
    <xf numFmtId="0" fontId="3" fillId="0" borderId="0" xfId="1" applyFont="1"/>
    <xf numFmtId="0" fontId="13" fillId="0" borderId="0" xfId="1" applyFont="1"/>
    <xf numFmtId="0" fontId="13" fillId="0" borderId="0" xfId="1" applyAlignment="1">
      <alignment horizontal="right"/>
    </xf>
    <xf numFmtId="0" fontId="13" fillId="0" borderId="0" xfId="1" applyAlignment="1"/>
    <xf numFmtId="49" fontId="17" fillId="2" borderId="15" xfId="1" applyNumberFormat="1" applyFont="1" applyFill="1" applyBorder="1"/>
    <xf numFmtId="0" fontId="17" fillId="2" borderId="3" xfId="1" applyFont="1" applyFill="1" applyBorder="1" applyAlignment="1">
      <alignment horizontal="center"/>
    </xf>
    <xf numFmtId="0" fontId="17" fillId="2" borderId="3" xfId="1" applyNumberFormat="1" applyFont="1" applyFill="1" applyBorder="1" applyAlignment="1">
      <alignment horizontal="center"/>
    </xf>
    <xf numFmtId="0" fontId="17" fillId="2" borderId="15" xfId="1" applyFont="1" applyFill="1" applyBorder="1" applyAlignment="1">
      <alignment horizontal="center"/>
    </xf>
    <xf numFmtId="0" fontId="17" fillId="2" borderId="15" xfId="1" applyFont="1" applyFill="1" applyBorder="1" applyAlignment="1">
      <alignment horizontal="center" wrapText="1"/>
    </xf>
    <xf numFmtId="0" fontId="7" fillId="0" borderId="17" xfId="1" applyFont="1" applyBorder="1" applyAlignment="1">
      <alignment horizontal="center"/>
    </xf>
    <xf numFmtId="49" fontId="7" fillId="0" borderId="17" xfId="1" applyNumberFormat="1" applyFont="1" applyBorder="1" applyAlignment="1">
      <alignment horizontal="left"/>
    </xf>
    <xf numFmtId="0" fontId="7" fillId="0" borderId="1" xfId="1" applyFont="1" applyBorder="1"/>
    <xf numFmtId="0" fontId="13" fillId="0" borderId="2" xfId="1" applyBorder="1" applyAlignment="1">
      <alignment horizontal="center"/>
    </xf>
    <xf numFmtId="0" fontId="13" fillId="0" borderId="2" xfId="1" applyNumberFormat="1" applyBorder="1" applyAlignment="1">
      <alignment horizontal="right"/>
    </xf>
    <xf numFmtId="0" fontId="13" fillId="0" borderId="3" xfId="1" applyNumberFormat="1" applyBorder="1"/>
    <xf numFmtId="0" fontId="13" fillId="0" borderId="6" xfId="1" applyNumberFormat="1" applyFill="1" applyBorder="1"/>
    <xf numFmtId="0" fontId="13" fillId="0" borderId="8" xfId="1" applyNumberFormat="1" applyFill="1" applyBorder="1"/>
    <xf numFmtId="0" fontId="13" fillId="0" borderId="6" xfId="1" applyFill="1" applyBorder="1"/>
    <xf numFmtId="0" fontId="13" fillId="0" borderId="8" xfId="1" applyFill="1" applyBorder="1"/>
    <xf numFmtId="0" fontId="18" fillId="0" borderId="0" xfId="1" applyFont="1"/>
    <xf numFmtId="0" fontId="12" fillId="0" borderId="16" xfId="1" applyFont="1" applyBorder="1" applyAlignment="1">
      <alignment horizontal="center" vertical="top"/>
    </xf>
    <xf numFmtId="49" fontId="12" fillId="0" borderId="16" xfId="1" applyNumberFormat="1" applyFont="1" applyBorder="1" applyAlignment="1">
      <alignment horizontal="left" vertical="top"/>
    </xf>
    <xf numFmtId="0" fontId="12" fillId="0" borderId="16" xfId="1" applyFont="1" applyBorder="1" applyAlignment="1">
      <alignment vertical="top" wrapText="1"/>
    </xf>
    <xf numFmtId="49" fontId="19" fillId="0" borderId="16" xfId="1" applyNumberFormat="1" applyFont="1" applyBorder="1" applyAlignment="1">
      <alignment horizontal="center" shrinkToFit="1"/>
    </xf>
    <xf numFmtId="4" fontId="19" fillId="0" borderId="16" xfId="1" applyNumberFormat="1" applyFont="1" applyBorder="1" applyAlignment="1">
      <alignment horizontal="right"/>
    </xf>
    <xf numFmtId="4" fontId="19" fillId="0" borderId="16" xfId="1" applyNumberFormat="1" applyFont="1" applyBorder="1"/>
    <xf numFmtId="168" fontId="12" fillId="0" borderId="16" xfId="1" applyNumberFormat="1" applyFont="1" applyBorder="1"/>
    <xf numFmtId="4" fontId="12" fillId="0" borderId="8" xfId="1" applyNumberFormat="1" applyFont="1" applyBorder="1"/>
    <xf numFmtId="0" fontId="20" fillId="0" borderId="0" xfId="1" applyFont="1"/>
    <xf numFmtId="0" fontId="3" fillId="0" borderId="17" xfId="1" applyFont="1" applyBorder="1" applyAlignment="1">
      <alignment horizontal="center"/>
    </xf>
    <xf numFmtId="49" fontId="3" fillId="0" borderId="17" xfId="1" applyNumberFormat="1" applyFont="1" applyBorder="1" applyAlignment="1">
      <alignment horizontal="left"/>
    </xf>
    <xf numFmtId="0" fontId="21" fillId="6" borderId="4" xfId="1" applyNumberFormat="1" applyFont="1" applyFill="1" applyBorder="1" applyAlignment="1">
      <alignment horizontal="left" wrapText="1" indent="1"/>
    </xf>
    <xf numFmtId="0" fontId="22" fillId="0" borderId="0" xfId="0" applyNumberFormat="1" applyFont="1"/>
    <xf numFmtId="0" fontId="22" fillId="0" borderId="5" xfId="0" applyNumberFormat="1" applyFont="1" applyBorder="1"/>
    <xf numFmtId="4" fontId="13" fillId="0" borderId="5" xfId="1" applyNumberFormat="1" applyBorder="1"/>
    <xf numFmtId="0" fontId="23" fillId="0" borderId="0" xfId="1" applyFont="1" applyAlignment="1">
      <alignment wrapText="1"/>
    </xf>
    <xf numFmtId="49" fontId="3" fillId="0" borderId="17" xfId="1" applyNumberFormat="1" applyFont="1" applyBorder="1" applyAlignment="1">
      <alignment horizontal="right"/>
    </xf>
    <xf numFmtId="49" fontId="24" fillId="6" borderId="63" xfId="1" applyNumberFormat="1" applyFont="1" applyFill="1" applyBorder="1" applyAlignment="1">
      <alignment horizontal="left" wrapText="1"/>
    </xf>
    <xf numFmtId="49" fontId="25" fillId="0" borderId="64" xfId="0" applyNumberFormat="1" applyFont="1" applyBorder="1" applyAlignment="1">
      <alignment horizontal="left" wrapText="1"/>
    </xf>
    <xf numFmtId="4" fontId="24" fillId="6" borderId="65" xfId="1" applyNumberFormat="1" applyFont="1" applyFill="1" applyBorder="1" applyAlignment="1">
      <alignment horizontal="right" wrapText="1"/>
    </xf>
    <xf numFmtId="0" fontId="24" fillId="6" borderId="4" xfId="1" applyFont="1" applyFill="1" applyBorder="1" applyAlignment="1">
      <alignment horizontal="left" wrapText="1"/>
    </xf>
    <xf numFmtId="0" fontId="24" fillId="0" borderId="5" xfId="0" applyFont="1" applyBorder="1" applyAlignment="1">
      <alignment horizontal="right"/>
    </xf>
    <xf numFmtId="0" fontId="13" fillId="0" borderId="4" xfId="1" applyBorder="1"/>
    <xf numFmtId="0" fontId="13" fillId="0" borderId="0" xfId="1" applyBorder="1"/>
    <xf numFmtId="0" fontId="13" fillId="2" borderId="15" xfId="1" applyFill="1" applyBorder="1" applyAlignment="1">
      <alignment horizontal="center"/>
    </xf>
    <xf numFmtId="49" fontId="26" fillId="2" borderId="15" xfId="1" applyNumberFormat="1" applyFont="1" applyFill="1" applyBorder="1" applyAlignment="1">
      <alignment horizontal="left"/>
    </xf>
    <xf numFmtId="0" fontId="26" fillId="2" borderId="1" xfId="1" applyFont="1" applyFill="1" applyBorder="1"/>
    <xf numFmtId="0" fontId="13" fillId="2" borderId="2" xfId="1" applyFill="1" applyBorder="1" applyAlignment="1">
      <alignment horizontal="center"/>
    </xf>
    <xf numFmtId="4" fontId="13" fillId="2" borderId="2" xfId="1" applyNumberFormat="1" applyFill="1" applyBorder="1" applyAlignment="1">
      <alignment horizontal="right"/>
    </xf>
    <xf numFmtId="4" fontId="13" fillId="2" borderId="3" xfId="1" applyNumberFormat="1" applyFill="1" applyBorder="1" applyAlignment="1">
      <alignment horizontal="right"/>
    </xf>
    <xf numFmtId="4" fontId="7" fillId="2" borderId="15" xfId="1" applyNumberFormat="1" applyFont="1" applyFill="1" applyBorder="1"/>
    <xf numFmtId="0" fontId="13" fillId="2" borderId="2" xfId="1" applyFill="1" applyBorder="1"/>
    <xf numFmtId="4" fontId="7" fillId="2" borderId="3" xfId="1" applyNumberFormat="1" applyFont="1" applyFill="1" applyBorder="1"/>
    <xf numFmtId="3" fontId="13" fillId="0" borderId="0" xfId="1" applyNumberFormat="1"/>
    <xf numFmtId="0" fontId="27" fillId="0" borderId="0" xfId="1" applyFont="1" applyAlignment="1"/>
    <xf numFmtId="0" fontId="28" fillId="0" borderId="0" xfId="1" applyFont="1" applyBorder="1"/>
    <xf numFmtId="3" fontId="28" fillId="0" borderId="0" xfId="1" applyNumberFormat="1" applyFont="1" applyBorder="1" applyAlignment="1">
      <alignment horizontal="right"/>
    </xf>
    <xf numFmtId="4" fontId="28" fillId="0" borderId="0" xfId="1" applyNumberFormat="1" applyFont="1" applyBorder="1"/>
    <xf numFmtId="0" fontId="27" fillId="0" borderId="0" xfId="1" applyFont="1" applyBorder="1" applyAlignment="1"/>
    <xf numFmtId="0" fontId="13" fillId="0" borderId="0" xfId="1" applyBorder="1" applyAlignment="1">
      <alignment horizontal="right"/>
    </xf>
    <xf numFmtId="49" fontId="3" fillId="0" borderId="28" xfId="0" applyNumberFormat="1" applyFont="1" applyBorder="1"/>
    <xf numFmtId="3" fontId="8" fillId="0" borderId="5" xfId="0" applyNumberFormat="1" applyFont="1" applyBorder="1"/>
    <xf numFmtId="3" fontId="8" fillId="0" borderId="17" xfId="0" applyNumberFormat="1" applyFont="1" applyBorder="1"/>
    <xf numFmtId="3" fontId="8" fillId="0" borderId="61" xfId="0" applyNumberFormat="1" applyFont="1" applyBorder="1"/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2">
    <pageSetUpPr fitToPage="1"/>
  </sheetPr>
  <dimension ref="A1:O47"/>
  <sheetViews>
    <sheetView showGridLines="0" tabSelected="1" topLeftCell="B1" zoomScaleSheetLayoutView="75" workbookViewId="0">
      <selection activeCell="H31" sqref="H31"/>
    </sheetView>
  </sheetViews>
  <sheetFormatPr defaultRowHeight="12.75"/>
  <cols>
    <col min="1" max="1" width="0.5703125" hidden="1" customWidth="1"/>
    <col min="2" max="2" width="7.140625" customWidth="1"/>
    <col min="4" max="4" width="19.7109375" customWidth="1"/>
    <col min="5" max="5" width="6.85546875" customWidth="1"/>
    <col min="6" max="6" width="13.140625" customWidth="1"/>
    <col min="7" max="7" width="12.42578125" style="1" customWidth="1"/>
    <col min="8" max="8" width="13.5703125" customWidth="1"/>
    <col min="9" max="9" width="11.42578125" style="1" customWidth="1"/>
    <col min="10" max="10" width="7" style="1" customWidth="1"/>
    <col min="11" max="15" width="10.7109375" customWidth="1"/>
  </cols>
  <sheetData>
    <row r="1" spans="2:15" ht="12" customHeight="1"/>
    <row r="2" spans="2:15" ht="17.25" customHeight="1">
      <c r="B2" s="2"/>
      <c r="C2" s="3" t="s">
        <v>932</v>
      </c>
      <c r="E2" s="4"/>
      <c r="F2" s="3"/>
      <c r="G2" s="5"/>
      <c r="H2" s="6" t="s">
        <v>0</v>
      </c>
      <c r="I2" s="7">
        <f ca="1">TODAY()</f>
        <v>42577</v>
      </c>
      <c r="K2" s="2"/>
    </row>
    <row r="3" spans="2:15" ht="6" customHeight="1">
      <c r="C3" s="8"/>
      <c r="D3" s="9" t="s">
        <v>1</v>
      </c>
    </row>
    <row r="4" spans="2:15" ht="4.5" customHeight="1"/>
    <row r="5" spans="2:15" ht="13.5" customHeight="1">
      <c r="C5" s="10" t="s">
        <v>2</v>
      </c>
      <c r="D5" s="11" t="s">
        <v>100</v>
      </c>
      <c r="E5" s="12" t="s">
        <v>101</v>
      </c>
      <c r="F5" s="13"/>
      <c r="G5" s="14"/>
      <c r="H5" s="13"/>
      <c r="I5" s="14"/>
      <c r="O5" s="7"/>
    </row>
    <row r="7" spans="2:15">
      <c r="C7" s="15" t="s">
        <v>3</v>
      </c>
      <c r="D7" s="16"/>
      <c r="H7" s="17" t="s">
        <v>4</v>
      </c>
      <c r="J7" s="16"/>
      <c r="K7" s="16"/>
    </row>
    <row r="8" spans="2:15">
      <c r="D8" s="16"/>
      <c r="H8" s="17" t="s">
        <v>5</v>
      </c>
      <c r="J8" s="16"/>
      <c r="K8" s="16"/>
    </row>
    <row r="9" spans="2:15">
      <c r="C9" s="17"/>
      <c r="D9" s="16"/>
      <c r="H9" s="17"/>
      <c r="J9" s="16"/>
    </row>
    <row r="10" spans="2:15">
      <c r="H10" s="17"/>
      <c r="J10" s="16"/>
    </row>
    <row r="11" spans="2:15">
      <c r="C11" s="15" t="s">
        <v>6</v>
      </c>
      <c r="D11" s="16"/>
      <c r="H11" s="17" t="s">
        <v>4</v>
      </c>
      <c r="J11" s="16"/>
      <c r="K11" s="16"/>
    </row>
    <row r="12" spans="2:15">
      <c r="D12" s="16"/>
      <c r="H12" s="17" t="s">
        <v>5</v>
      </c>
      <c r="J12" s="16"/>
      <c r="K12" s="16"/>
    </row>
    <row r="13" spans="2:15" ht="12" customHeight="1">
      <c r="C13" s="17"/>
      <c r="D13" s="16"/>
      <c r="J13" s="17"/>
    </row>
    <row r="14" spans="2:15" ht="24.75" customHeight="1">
      <c r="C14" s="18" t="s">
        <v>7</v>
      </c>
      <c r="H14" s="18" t="s">
        <v>8</v>
      </c>
      <c r="J14" s="17"/>
    </row>
    <row r="15" spans="2:15" ht="12.75" customHeight="1">
      <c r="J15" s="17"/>
    </row>
    <row r="16" spans="2:15" ht="28.5" customHeight="1">
      <c r="C16" s="18" t="s">
        <v>9</v>
      </c>
      <c r="H16" s="18" t="s">
        <v>9</v>
      </c>
    </row>
    <row r="17" spans="2:12" ht="25.5" customHeight="1"/>
    <row r="18" spans="2:12" ht="13.5" customHeight="1">
      <c r="B18" s="19"/>
      <c r="C18" s="20"/>
      <c r="D18" s="20"/>
      <c r="E18" s="21"/>
      <c r="F18" s="22"/>
      <c r="G18" s="23"/>
      <c r="H18" s="24"/>
      <c r="I18" s="23"/>
      <c r="J18" s="25" t="s">
        <v>10</v>
      </c>
      <c r="K18" s="26"/>
    </row>
    <row r="19" spans="2:12" ht="15" customHeight="1">
      <c r="B19" s="27" t="s">
        <v>11</v>
      </c>
      <c r="C19" s="28"/>
      <c r="D19" s="29">
        <v>15</v>
      </c>
      <c r="E19" s="30" t="s">
        <v>12</v>
      </c>
      <c r="F19" s="31"/>
      <c r="G19" s="32"/>
      <c r="H19" s="32"/>
      <c r="I19" s="33">
        <f>ROUND(G31,0)</f>
        <v>0</v>
      </c>
      <c r="J19" s="34"/>
      <c r="K19" s="35"/>
    </row>
    <row r="20" spans="2:12">
      <c r="B20" s="27" t="s">
        <v>13</v>
      </c>
      <c r="C20" s="28"/>
      <c r="D20" s="29">
        <f>SazbaDPH1</f>
        <v>15</v>
      </c>
      <c r="E20" s="30" t="s">
        <v>12</v>
      </c>
      <c r="F20" s="36"/>
      <c r="G20" s="37"/>
      <c r="H20" s="37"/>
      <c r="I20" s="38">
        <f>ROUND(I19*D20/100,0)</f>
        <v>0</v>
      </c>
      <c r="J20" s="39"/>
      <c r="K20" s="40"/>
    </row>
    <row r="21" spans="2:12">
      <c r="B21" s="27" t="s">
        <v>11</v>
      </c>
      <c r="C21" s="28"/>
      <c r="D21" s="29">
        <v>21</v>
      </c>
      <c r="E21" s="30" t="s">
        <v>12</v>
      </c>
      <c r="F21" s="36"/>
      <c r="G21" s="37"/>
      <c r="H21" s="37"/>
      <c r="I21" s="38">
        <f>ROUND(H31,0)</f>
        <v>0</v>
      </c>
      <c r="J21" s="39"/>
      <c r="K21" s="40"/>
    </row>
    <row r="22" spans="2:12" ht="13.5" thickBot="1">
      <c r="B22" s="27" t="s">
        <v>13</v>
      </c>
      <c r="C22" s="28"/>
      <c r="D22" s="29">
        <f>SazbaDPH2</f>
        <v>21</v>
      </c>
      <c r="E22" s="30" t="s">
        <v>12</v>
      </c>
      <c r="F22" s="41"/>
      <c r="G22" s="42"/>
      <c r="H22" s="42"/>
      <c r="I22" s="43">
        <f>ROUND(I21*D21/100,0)</f>
        <v>0</v>
      </c>
      <c r="J22" s="44"/>
      <c r="K22" s="40"/>
    </row>
    <row r="23" spans="2:12" ht="16.5" thickBot="1">
      <c r="B23" s="45" t="s">
        <v>14</v>
      </c>
      <c r="C23" s="46"/>
      <c r="D23" s="46"/>
      <c r="E23" s="47"/>
      <c r="F23" s="48"/>
      <c r="G23" s="49"/>
      <c r="H23" s="49"/>
      <c r="I23" s="50">
        <f>SUM(I19:I22)</f>
        <v>0</v>
      </c>
      <c r="J23" s="51"/>
      <c r="K23" s="52"/>
    </row>
    <row r="26" spans="2:12" ht="1.5" customHeight="1"/>
    <row r="27" spans="2:12" ht="15.75" customHeight="1">
      <c r="B27" s="12" t="s">
        <v>15</v>
      </c>
      <c r="C27" s="53"/>
      <c r="D27" s="53"/>
      <c r="E27" s="53"/>
      <c r="F27" s="53"/>
      <c r="G27" s="53"/>
      <c r="H27" s="53"/>
      <c r="I27" s="53"/>
      <c r="J27" s="53"/>
      <c r="K27" s="53"/>
      <c r="L27" s="54"/>
    </row>
    <row r="28" spans="2:12" ht="5.25" customHeight="1">
      <c r="L28" s="54"/>
    </row>
    <row r="29" spans="2:12" ht="24" customHeight="1">
      <c r="B29" s="55" t="s">
        <v>16</v>
      </c>
      <c r="C29" s="56"/>
      <c r="D29" s="56"/>
      <c r="E29" s="57"/>
      <c r="F29" s="58" t="s">
        <v>17</v>
      </c>
      <c r="G29" s="59" t="str">
        <f>CONCATENATE("Základ DPH ",SazbaDPH1," %")</f>
        <v>Základ DPH 15 %</v>
      </c>
      <c r="H29" s="58" t="str">
        <f>CONCATENATE("Základ DPH ",SazbaDPH2," %")</f>
        <v>Základ DPH 21 %</v>
      </c>
      <c r="I29" s="58" t="s">
        <v>18</v>
      </c>
      <c r="J29" s="58" t="s">
        <v>12</v>
      </c>
    </row>
    <row r="30" spans="2:12">
      <c r="B30" s="60" t="s">
        <v>103</v>
      </c>
      <c r="C30" s="61" t="s">
        <v>104</v>
      </c>
      <c r="D30" s="62"/>
      <c r="E30" s="63"/>
      <c r="F30" s="64">
        <f>G30+H30+I30</f>
        <v>0</v>
      </c>
      <c r="G30" s="65">
        <v>0</v>
      </c>
      <c r="H30" s="66">
        <f>H43</f>
        <v>0</v>
      </c>
      <c r="I30" s="67">
        <f t="shared" ref="I30" si="0">(G30*SazbaDPH1)/100+(H30*SazbaDPH2)/100</f>
        <v>0</v>
      </c>
      <c r="J30" s="68" t="str">
        <f t="shared" ref="J30" si="1">IF(CelkemObjekty=0,"",F30/CelkemObjekty*100)</f>
        <v/>
      </c>
    </row>
    <row r="31" spans="2:12" ht="17.25" customHeight="1">
      <c r="B31" s="74" t="s">
        <v>19</v>
      </c>
      <c r="C31" s="75"/>
      <c r="D31" s="76"/>
      <c r="E31" s="77"/>
      <c r="F31" s="78">
        <f>SUM(F30:F30)</f>
        <v>0</v>
      </c>
      <c r="G31" s="78">
        <f>SUM(G30:G30)</f>
        <v>0</v>
      </c>
      <c r="H31" s="78">
        <f>SUM(H30:H30)</f>
        <v>0</v>
      </c>
      <c r="I31" s="78">
        <f>SUM(I30:I30)</f>
        <v>0</v>
      </c>
      <c r="J31" s="79" t="str">
        <f t="shared" ref="J31" si="2">IF(CelkemObjekty=0,"",F31/CelkemObjekty*100)</f>
        <v/>
      </c>
    </row>
    <row r="32" spans="2:12">
      <c r="B32" s="80"/>
      <c r="C32" s="80"/>
      <c r="D32" s="80"/>
      <c r="E32" s="80"/>
      <c r="F32" s="80"/>
      <c r="G32" s="80"/>
      <c r="H32" s="80"/>
      <c r="I32" s="80"/>
      <c r="J32" s="80"/>
      <c r="K32" s="80"/>
    </row>
    <row r="33" spans="2:11" ht="9.75" customHeight="1">
      <c r="B33" s="80"/>
      <c r="C33" s="80"/>
      <c r="D33" s="80"/>
      <c r="E33" s="80"/>
      <c r="F33" s="80"/>
      <c r="G33" s="80"/>
      <c r="H33" s="80"/>
      <c r="I33" s="80"/>
      <c r="J33" s="80"/>
      <c r="K33" s="80"/>
    </row>
    <row r="34" spans="2:11" ht="7.5" customHeight="1">
      <c r="B34" s="80"/>
      <c r="C34" s="80"/>
      <c r="D34" s="80"/>
      <c r="E34" s="80"/>
      <c r="F34" s="80"/>
      <c r="G34" s="80"/>
      <c r="H34" s="80"/>
      <c r="I34" s="80"/>
      <c r="J34" s="80"/>
      <c r="K34" s="80"/>
    </row>
    <row r="35" spans="2:11" ht="18">
      <c r="B35" s="12" t="s">
        <v>20</v>
      </c>
      <c r="C35" s="53"/>
      <c r="D35" s="53"/>
      <c r="E35" s="53"/>
      <c r="F35" s="53"/>
      <c r="G35" s="53"/>
      <c r="H35" s="53"/>
      <c r="I35" s="53"/>
      <c r="J35" s="53"/>
      <c r="K35" s="80"/>
    </row>
    <row r="36" spans="2:11">
      <c r="K36" s="80"/>
    </row>
    <row r="37" spans="2:11" ht="25.5">
      <c r="B37" s="81" t="s">
        <v>21</v>
      </c>
      <c r="C37" s="82" t="s">
        <v>22</v>
      </c>
      <c r="D37" s="56"/>
      <c r="E37" s="57"/>
      <c r="F37" s="58" t="s">
        <v>17</v>
      </c>
      <c r="G37" s="59" t="str">
        <f>CONCATENATE("Základ DPH ",SazbaDPH1," %")</f>
        <v>Základ DPH 15 %</v>
      </c>
      <c r="H37" s="58" t="str">
        <f>CONCATENATE("Základ DPH ",SazbaDPH2," %")</f>
        <v>Základ DPH 21 %</v>
      </c>
      <c r="I37" s="59" t="s">
        <v>18</v>
      </c>
      <c r="J37" s="58" t="s">
        <v>12</v>
      </c>
    </row>
    <row r="38" spans="2:11">
      <c r="B38" s="83" t="s">
        <v>103</v>
      </c>
      <c r="C38" s="84" t="s">
        <v>574</v>
      </c>
      <c r="D38" s="62"/>
      <c r="E38" s="63"/>
      <c r="F38" s="64">
        <f>G38+H38+I38</f>
        <v>0</v>
      </c>
      <c r="G38" s="65">
        <v>0</v>
      </c>
      <c r="H38" s="66">
        <f>'SO01 1 KL'!C23</f>
        <v>0</v>
      </c>
      <c r="I38" s="72">
        <f t="shared" ref="I38:I42" si="3">(G38*SazbaDPH1)/100+(H38*SazbaDPH2)/100</f>
        <v>0</v>
      </c>
      <c r="J38" s="68" t="str">
        <f t="shared" ref="J38:J42" si="4">IF(CelkemObjekty=0,"",F38/CelkemObjekty*100)</f>
        <v/>
      </c>
    </row>
    <row r="39" spans="2:11">
      <c r="B39" s="85" t="s">
        <v>103</v>
      </c>
      <c r="C39" s="86" t="s">
        <v>736</v>
      </c>
      <c r="D39" s="69"/>
      <c r="E39" s="70"/>
      <c r="F39" s="71">
        <f t="shared" ref="F39:F42" si="5">G39+H39+I39</f>
        <v>0</v>
      </c>
      <c r="G39" s="72">
        <v>0</v>
      </c>
      <c r="H39" s="73">
        <f>'SO01 2 KL'!C23</f>
        <v>0</v>
      </c>
      <c r="I39" s="72">
        <f t="shared" si="3"/>
        <v>0</v>
      </c>
      <c r="J39" s="68" t="str">
        <f t="shared" si="4"/>
        <v/>
      </c>
    </row>
    <row r="40" spans="2:11">
      <c r="B40" s="85" t="s">
        <v>103</v>
      </c>
      <c r="C40" s="86" t="s">
        <v>808</v>
      </c>
      <c r="D40" s="69"/>
      <c r="E40" s="70"/>
      <c r="F40" s="71">
        <f t="shared" si="5"/>
        <v>0</v>
      </c>
      <c r="G40" s="72">
        <v>0</v>
      </c>
      <c r="H40" s="73">
        <f>'SO01 3 KL'!C23</f>
        <v>0</v>
      </c>
      <c r="I40" s="72">
        <f t="shared" si="3"/>
        <v>0</v>
      </c>
      <c r="J40" s="68" t="str">
        <f t="shared" si="4"/>
        <v/>
      </c>
    </row>
    <row r="41" spans="2:11">
      <c r="B41" s="85" t="s">
        <v>103</v>
      </c>
      <c r="C41" s="86" t="s">
        <v>827</v>
      </c>
      <c r="D41" s="69"/>
      <c r="E41" s="70"/>
      <c r="F41" s="71">
        <f t="shared" si="5"/>
        <v>0</v>
      </c>
      <c r="G41" s="72">
        <v>0</v>
      </c>
      <c r="H41" s="73">
        <f>'SO01 4 KL'!C23</f>
        <v>0</v>
      </c>
      <c r="I41" s="72">
        <f t="shared" si="3"/>
        <v>0</v>
      </c>
      <c r="J41" s="68" t="str">
        <f t="shared" si="4"/>
        <v/>
      </c>
    </row>
    <row r="42" spans="2:11">
      <c r="B42" s="85" t="s">
        <v>103</v>
      </c>
      <c r="C42" s="86" t="s">
        <v>931</v>
      </c>
      <c r="D42" s="69"/>
      <c r="E42" s="70"/>
      <c r="F42" s="71">
        <f t="shared" si="5"/>
        <v>0</v>
      </c>
      <c r="G42" s="72">
        <v>0</v>
      </c>
      <c r="H42" s="73">
        <f>'SO01 5 KL'!C23</f>
        <v>0</v>
      </c>
      <c r="I42" s="72">
        <f t="shared" si="3"/>
        <v>0</v>
      </c>
      <c r="J42" s="68" t="str">
        <f t="shared" si="4"/>
        <v/>
      </c>
    </row>
    <row r="43" spans="2:11">
      <c r="B43" s="74" t="s">
        <v>19</v>
      </c>
      <c r="C43" s="75"/>
      <c r="D43" s="76"/>
      <c r="E43" s="77"/>
      <c r="F43" s="78">
        <f>SUM(F38:F42)</f>
        <v>0</v>
      </c>
      <c r="G43" s="87">
        <f>SUM(G38:G42)</f>
        <v>0</v>
      </c>
      <c r="H43" s="78">
        <f>SUM(H38:H42)</f>
        <v>0</v>
      </c>
      <c r="I43" s="87">
        <f>SUM(I38:I42)</f>
        <v>0</v>
      </c>
      <c r="J43" s="79" t="str">
        <f t="shared" ref="J43" si="6">IF(CelkemObjekty=0,"",F43/CelkemObjekty*100)</f>
        <v/>
      </c>
    </row>
    <row r="44" spans="2:11" ht="9" customHeight="1"/>
    <row r="45" spans="2:11" ht="6" customHeight="1"/>
    <row r="46" spans="2:11" ht="3" customHeight="1"/>
    <row r="47" spans="2:11" ht="6.75" customHeight="1"/>
  </sheetData>
  <sortState ref="B831:K877">
    <sortCondition ref="B831"/>
  </sortState>
  <mergeCells count="5">
    <mergeCell ref="I19:J19"/>
    <mergeCell ref="I20:J20"/>
    <mergeCell ref="I21:J21"/>
    <mergeCell ref="I22:J22"/>
    <mergeCell ref="I23:J23"/>
  </mergeCells>
  <pageMargins left="0.39370078740157483" right="0.19685039370078741" top="0.39370078740157483" bottom="0.39370078740157483" header="0" footer="0.19685039370078741"/>
  <pageSetup paperSize="9" scale="99" fitToHeight="9999" orientation="portrait" horizontalDpi="300" verticalDpi="300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4"/>
  <dimension ref="A1:CB122"/>
  <sheetViews>
    <sheetView showGridLines="0" showZeros="0" zoomScaleSheetLayoutView="100" workbookViewId="0">
      <selection activeCell="J1" sqref="J1:J65536 K1:K65536"/>
    </sheetView>
  </sheetViews>
  <sheetFormatPr defaultRowHeight="12.75"/>
  <cols>
    <col min="1" max="1" width="4.42578125" style="251" customWidth="1"/>
    <col min="2" max="2" width="11.5703125" style="251" customWidth="1"/>
    <col min="3" max="3" width="40.42578125" style="251" customWidth="1"/>
    <col min="4" max="4" width="5.5703125" style="251" customWidth="1"/>
    <col min="5" max="5" width="8.5703125" style="264" customWidth="1"/>
    <col min="6" max="6" width="9.85546875" style="251" customWidth="1"/>
    <col min="7" max="7" width="13.85546875" style="251" customWidth="1"/>
    <col min="8" max="8" width="11.7109375" style="251" hidden="1" customWidth="1"/>
    <col min="9" max="9" width="11.5703125" style="251" hidden="1" customWidth="1"/>
    <col min="10" max="10" width="11" style="251" hidden="1" customWidth="1"/>
    <col min="11" max="11" width="10.42578125" style="251" hidden="1" customWidth="1"/>
    <col min="12" max="12" width="75.42578125" style="251" customWidth="1"/>
    <col min="13" max="13" width="45.28515625" style="251" customWidth="1"/>
    <col min="14" max="16384" width="9.140625" style="251"/>
  </cols>
  <sheetData>
    <row r="1" spans="1:80" ht="15.75">
      <c r="A1" s="250" t="s">
        <v>99</v>
      </c>
      <c r="B1" s="250"/>
      <c r="C1" s="250"/>
      <c r="D1" s="250"/>
      <c r="E1" s="250"/>
      <c r="F1" s="250"/>
      <c r="G1" s="250"/>
    </row>
    <row r="2" spans="1:80" ht="14.25" customHeight="1" thickBot="1">
      <c r="B2" s="252"/>
      <c r="C2" s="253"/>
      <c r="D2" s="253"/>
      <c r="E2" s="254"/>
      <c r="F2" s="253"/>
      <c r="G2" s="253"/>
    </row>
    <row r="3" spans="1:80" ht="13.5" thickTop="1">
      <c r="A3" s="193" t="s">
        <v>2</v>
      </c>
      <c r="B3" s="194"/>
      <c r="C3" s="195" t="s">
        <v>102</v>
      </c>
      <c r="D3" s="196"/>
      <c r="E3" s="255" t="s">
        <v>81</v>
      </c>
      <c r="F3" s="256">
        <f>'SO01 3 Rek'!H1</f>
        <v>3</v>
      </c>
      <c r="G3" s="257"/>
    </row>
    <row r="4" spans="1:80" ht="13.5" thickBot="1">
      <c r="A4" s="258" t="s">
        <v>72</v>
      </c>
      <c r="B4" s="202"/>
      <c r="C4" s="203" t="s">
        <v>105</v>
      </c>
      <c r="D4" s="204"/>
      <c r="E4" s="259" t="str">
        <f>'SO01 3 Rek'!G2</f>
        <v>VENKOVNÍ KANALIZACE</v>
      </c>
      <c r="F4" s="260"/>
      <c r="G4" s="261"/>
    </row>
    <row r="5" spans="1:80" ht="13.5" thickTop="1">
      <c r="A5" s="262"/>
      <c r="B5" s="263"/>
      <c r="C5" s="263"/>
      <c r="G5" s="265"/>
    </row>
    <row r="6" spans="1:80" ht="27" customHeight="1">
      <c r="A6" s="266" t="s">
        <v>82</v>
      </c>
      <c r="B6" s="267" t="s">
        <v>83</v>
      </c>
      <c r="C6" s="267" t="s">
        <v>84</v>
      </c>
      <c r="D6" s="267" t="s">
        <v>85</v>
      </c>
      <c r="E6" s="268" t="s">
        <v>86</v>
      </c>
      <c r="F6" s="267" t="s">
        <v>87</v>
      </c>
      <c r="G6" s="269" t="s">
        <v>88</v>
      </c>
      <c r="H6" s="270" t="s">
        <v>89</v>
      </c>
      <c r="I6" s="270" t="s">
        <v>90</v>
      </c>
      <c r="J6" s="270" t="s">
        <v>91</v>
      </c>
      <c r="K6" s="270" t="s">
        <v>92</v>
      </c>
    </row>
    <row r="7" spans="1:80">
      <c r="A7" s="271" t="s">
        <v>93</v>
      </c>
      <c r="B7" s="272" t="s">
        <v>738</v>
      </c>
      <c r="C7" s="273" t="s">
        <v>739</v>
      </c>
      <c r="D7" s="274"/>
      <c r="E7" s="275"/>
      <c r="F7" s="275"/>
      <c r="G7" s="276"/>
      <c r="H7" s="277"/>
      <c r="I7" s="278"/>
      <c r="J7" s="279"/>
      <c r="K7" s="280"/>
      <c r="O7" s="281">
        <v>1</v>
      </c>
    </row>
    <row r="8" spans="1:80">
      <c r="A8" s="282">
        <v>1</v>
      </c>
      <c r="B8" s="283" t="s">
        <v>741</v>
      </c>
      <c r="C8" s="284" t="s">
        <v>742</v>
      </c>
      <c r="D8" s="285" t="s">
        <v>120</v>
      </c>
      <c r="E8" s="286">
        <v>1.05</v>
      </c>
      <c r="F8" s="286">
        <v>0</v>
      </c>
      <c r="G8" s="287">
        <f>E8*F8</f>
        <v>0</v>
      </c>
      <c r="H8" s="288">
        <v>0</v>
      </c>
      <c r="I8" s="289">
        <f>E8*H8</f>
        <v>0</v>
      </c>
      <c r="J8" s="288">
        <v>0</v>
      </c>
      <c r="K8" s="289">
        <f>E8*J8</f>
        <v>0</v>
      </c>
      <c r="O8" s="281">
        <v>2</v>
      </c>
      <c r="AA8" s="251">
        <v>1</v>
      </c>
      <c r="AB8" s="251">
        <v>1</v>
      </c>
      <c r="AC8" s="251">
        <v>1</v>
      </c>
      <c r="AZ8" s="251">
        <v>1</v>
      </c>
      <c r="BA8" s="251">
        <f>IF(AZ8=1,G8,0)</f>
        <v>0</v>
      </c>
      <c r="BB8" s="251">
        <f>IF(AZ8=2,G8,0)</f>
        <v>0</v>
      </c>
      <c r="BC8" s="251">
        <f>IF(AZ8=3,G8,0)</f>
        <v>0</v>
      </c>
      <c r="BD8" s="251">
        <f>IF(AZ8=4,G8,0)</f>
        <v>0</v>
      </c>
      <c r="BE8" s="251">
        <f>IF(AZ8=5,G8,0)</f>
        <v>0</v>
      </c>
      <c r="CA8" s="290">
        <v>1</v>
      </c>
      <c r="CB8" s="290">
        <v>1</v>
      </c>
    </row>
    <row r="9" spans="1:80">
      <c r="A9" s="282">
        <v>2</v>
      </c>
      <c r="B9" s="283" t="s">
        <v>743</v>
      </c>
      <c r="C9" s="284" t="s">
        <v>744</v>
      </c>
      <c r="D9" s="285" t="s">
        <v>117</v>
      </c>
      <c r="E9" s="286">
        <v>10</v>
      </c>
      <c r="F9" s="286">
        <v>0</v>
      </c>
      <c r="G9" s="287">
        <f>E9*F9</f>
        <v>0</v>
      </c>
      <c r="H9" s="288">
        <v>0</v>
      </c>
      <c r="I9" s="289">
        <f>E9*H9</f>
        <v>0</v>
      </c>
      <c r="J9" s="288">
        <v>0</v>
      </c>
      <c r="K9" s="289">
        <f>E9*J9</f>
        <v>0</v>
      </c>
      <c r="O9" s="281">
        <v>2</v>
      </c>
      <c r="AA9" s="251">
        <v>1</v>
      </c>
      <c r="AB9" s="251">
        <v>1</v>
      </c>
      <c r="AC9" s="251">
        <v>1</v>
      </c>
      <c r="AZ9" s="251">
        <v>1</v>
      </c>
      <c r="BA9" s="251">
        <f>IF(AZ9=1,G9,0)</f>
        <v>0</v>
      </c>
      <c r="BB9" s="251">
        <f>IF(AZ9=2,G9,0)</f>
        <v>0</v>
      </c>
      <c r="BC9" s="251">
        <f>IF(AZ9=3,G9,0)</f>
        <v>0</v>
      </c>
      <c r="BD9" s="251">
        <f>IF(AZ9=4,G9,0)</f>
        <v>0</v>
      </c>
      <c r="BE9" s="251">
        <f>IF(AZ9=5,G9,0)</f>
        <v>0</v>
      </c>
      <c r="CA9" s="290">
        <v>1</v>
      </c>
      <c r="CB9" s="290">
        <v>1</v>
      </c>
    </row>
    <row r="10" spans="1:80">
      <c r="A10" s="306"/>
      <c r="B10" s="307" t="s">
        <v>97</v>
      </c>
      <c r="C10" s="308" t="s">
        <v>740</v>
      </c>
      <c r="D10" s="309"/>
      <c r="E10" s="310"/>
      <c r="F10" s="311"/>
      <c r="G10" s="312">
        <f>SUM(G7:G9)</f>
        <v>0</v>
      </c>
      <c r="H10" s="313"/>
      <c r="I10" s="314">
        <f>SUM(I7:I9)</f>
        <v>0</v>
      </c>
      <c r="J10" s="313"/>
      <c r="K10" s="314">
        <f>SUM(K7:K9)</f>
        <v>0</v>
      </c>
      <c r="O10" s="281">
        <v>4</v>
      </c>
      <c r="BA10" s="315">
        <f>SUM(BA7:BA9)</f>
        <v>0</v>
      </c>
      <c r="BB10" s="315">
        <f>SUM(BB7:BB9)</f>
        <v>0</v>
      </c>
      <c r="BC10" s="315">
        <f>SUM(BC7:BC9)</f>
        <v>0</v>
      </c>
      <c r="BD10" s="315">
        <f>SUM(BD7:BD9)</f>
        <v>0</v>
      </c>
      <c r="BE10" s="315">
        <f>SUM(BE7:BE9)</f>
        <v>0</v>
      </c>
    </row>
    <row r="11" spans="1:80">
      <c r="A11" s="271" t="s">
        <v>93</v>
      </c>
      <c r="B11" s="272" t="s">
        <v>745</v>
      </c>
      <c r="C11" s="273" t="s">
        <v>746</v>
      </c>
      <c r="D11" s="274"/>
      <c r="E11" s="275"/>
      <c r="F11" s="275"/>
      <c r="G11" s="276"/>
      <c r="H11" s="277"/>
      <c r="I11" s="278"/>
      <c r="J11" s="279"/>
      <c r="K11" s="280"/>
      <c r="O11" s="281">
        <v>1</v>
      </c>
    </row>
    <row r="12" spans="1:80">
      <c r="A12" s="282">
        <v>3</v>
      </c>
      <c r="B12" s="283" t="s">
        <v>748</v>
      </c>
      <c r="C12" s="284" t="s">
        <v>749</v>
      </c>
      <c r="D12" s="285" t="s">
        <v>120</v>
      </c>
      <c r="E12" s="286">
        <v>2.4</v>
      </c>
      <c r="F12" s="286">
        <v>0</v>
      </c>
      <c r="G12" s="287">
        <f>E12*F12</f>
        <v>0</v>
      </c>
      <c r="H12" s="288">
        <v>0</v>
      </c>
      <c r="I12" s="289">
        <f>E12*H12</f>
        <v>0</v>
      </c>
      <c r="J12" s="288">
        <v>0</v>
      </c>
      <c r="K12" s="289">
        <f>E12*J12</f>
        <v>0</v>
      </c>
      <c r="O12" s="281">
        <v>2</v>
      </c>
      <c r="AA12" s="251">
        <v>1</v>
      </c>
      <c r="AB12" s="251">
        <v>1</v>
      </c>
      <c r="AC12" s="251">
        <v>1</v>
      </c>
      <c r="AZ12" s="251">
        <v>1</v>
      </c>
      <c r="BA12" s="251">
        <f>IF(AZ12=1,G12,0)</f>
        <v>0</v>
      </c>
      <c r="BB12" s="251">
        <f>IF(AZ12=2,G12,0)</f>
        <v>0</v>
      </c>
      <c r="BC12" s="251">
        <f>IF(AZ12=3,G12,0)</f>
        <v>0</v>
      </c>
      <c r="BD12" s="251">
        <f>IF(AZ12=4,G12,0)</f>
        <v>0</v>
      </c>
      <c r="BE12" s="251">
        <f>IF(AZ12=5,G12,0)</f>
        <v>0</v>
      </c>
      <c r="CA12" s="290">
        <v>1</v>
      </c>
      <c r="CB12" s="290">
        <v>1</v>
      </c>
    </row>
    <row r="13" spans="1:80">
      <c r="A13" s="282">
        <v>4</v>
      </c>
      <c r="B13" s="283" t="s">
        <v>750</v>
      </c>
      <c r="C13" s="284" t="s">
        <v>129</v>
      </c>
      <c r="D13" s="285" t="s">
        <v>120</v>
      </c>
      <c r="E13" s="286">
        <v>1.2</v>
      </c>
      <c r="F13" s="286">
        <v>0</v>
      </c>
      <c r="G13" s="287">
        <f>E13*F13</f>
        <v>0</v>
      </c>
      <c r="H13" s="288">
        <v>0</v>
      </c>
      <c r="I13" s="289">
        <f>E13*H13</f>
        <v>0</v>
      </c>
      <c r="J13" s="288">
        <v>0</v>
      </c>
      <c r="K13" s="289">
        <f>E13*J13</f>
        <v>0</v>
      </c>
      <c r="O13" s="281">
        <v>2</v>
      </c>
      <c r="AA13" s="251">
        <v>1</v>
      </c>
      <c r="AB13" s="251">
        <v>1</v>
      </c>
      <c r="AC13" s="251">
        <v>1</v>
      </c>
      <c r="AZ13" s="251">
        <v>1</v>
      </c>
      <c r="BA13" s="251">
        <f>IF(AZ13=1,G13,0)</f>
        <v>0</v>
      </c>
      <c r="BB13" s="251">
        <f>IF(AZ13=2,G13,0)</f>
        <v>0</v>
      </c>
      <c r="BC13" s="251">
        <f>IF(AZ13=3,G13,0)</f>
        <v>0</v>
      </c>
      <c r="BD13" s="251">
        <f>IF(AZ13=4,G13,0)</f>
        <v>0</v>
      </c>
      <c r="BE13" s="251">
        <f>IF(AZ13=5,G13,0)</f>
        <v>0</v>
      </c>
      <c r="CA13" s="290">
        <v>1</v>
      </c>
      <c r="CB13" s="290">
        <v>1</v>
      </c>
    </row>
    <row r="14" spans="1:80">
      <c r="A14" s="282">
        <v>5</v>
      </c>
      <c r="B14" s="283" t="s">
        <v>751</v>
      </c>
      <c r="C14" s="284" t="s">
        <v>752</v>
      </c>
      <c r="D14" s="285" t="s">
        <v>120</v>
      </c>
      <c r="E14" s="286">
        <v>2.4</v>
      </c>
      <c r="F14" s="286">
        <v>0</v>
      </c>
      <c r="G14" s="287">
        <f>E14*F14</f>
        <v>0</v>
      </c>
      <c r="H14" s="288">
        <v>0</v>
      </c>
      <c r="I14" s="289">
        <f>E14*H14</f>
        <v>0</v>
      </c>
      <c r="J14" s="288">
        <v>0</v>
      </c>
      <c r="K14" s="289">
        <f>E14*J14</f>
        <v>0</v>
      </c>
      <c r="O14" s="281">
        <v>2</v>
      </c>
      <c r="AA14" s="251">
        <v>1</v>
      </c>
      <c r="AB14" s="251">
        <v>1</v>
      </c>
      <c r="AC14" s="251">
        <v>1</v>
      </c>
      <c r="AZ14" s="251">
        <v>1</v>
      </c>
      <c r="BA14" s="251">
        <f>IF(AZ14=1,G14,0)</f>
        <v>0</v>
      </c>
      <c r="BB14" s="251">
        <f>IF(AZ14=2,G14,0)</f>
        <v>0</v>
      </c>
      <c r="BC14" s="251">
        <f>IF(AZ14=3,G14,0)</f>
        <v>0</v>
      </c>
      <c r="BD14" s="251">
        <f>IF(AZ14=4,G14,0)</f>
        <v>0</v>
      </c>
      <c r="BE14" s="251">
        <f>IF(AZ14=5,G14,0)</f>
        <v>0</v>
      </c>
      <c r="CA14" s="290">
        <v>1</v>
      </c>
      <c r="CB14" s="290">
        <v>1</v>
      </c>
    </row>
    <row r="15" spans="1:80">
      <c r="A15" s="282">
        <v>6</v>
      </c>
      <c r="B15" s="283" t="s">
        <v>753</v>
      </c>
      <c r="C15" s="284" t="s">
        <v>754</v>
      </c>
      <c r="D15" s="285" t="s">
        <v>120</v>
      </c>
      <c r="E15" s="286">
        <v>1.2</v>
      </c>
      <c r="F15" s="286">
        <v>0</v>
      </c>
      <c r="G15" s="287">
        <f>E15*F15</f>
        <v>0</v>
      </c>
      <c r="H15" s="288">
        <v>0</v>
      </c>
      <c r="I15" s="289">
        <f>E15*H15</f>
        <v>0</v>
      </c>
      <c r="J15" s="288">
        <v>0</v>
      </c>
      <c r="K15" s="289">
        <f>E15*J15</f>
        <v>0</v>
      </c>
      <c r="O15" s="281">
        <v>2</v>
      </c>
      <c r="AA15" s="251">
        <v>1</v>
      </c>
      <c r="AB15" s="251">
        <v>1</v>
      </c>
      <c r="AC15" s="251">
        <v>1</v>
      </c>
      <c r="AZ15" s="251">
        <v>1</v>
      </c>
      <c r="BA15" s="251">
        <f>IF(AZ15=1,G15,0)</f>
        <v>0</v>
      </c>
      <c r="BB15" s="251">
        <f>IF(AZ15=2,G15,0)</f>
        <v>0</v>
      </c>
      <c r="BC15" s="251">
        <f>IF(AZ15=3,G15,0)</f>
        <v>0</v>
      </c>
      <c r="BD15" s="251">
        <f>IF(AZ15=4,G15,0)</f>
        <v>0</v>
      </c>
      <c r="BE15" s="251">
        <f>IF(AZ15=5,G15,0)</f>
        <v>0</v>
      </c>
      <c r="CA15" s="290">
        <v>1</v>
      </c>
      <c r="CB15" s="290">
        <v>1</v>
      </c>
    </row>
    <row r="16" spans="1:80">
      <c r="A16" s="306"/>
      <c r="B16" s="307" t="s">
        <v>97</v>
      </c>
      <c r="C16" s="308" t="s">
        <v>747</v>
      </c>
      <c r="D16" s="309"/>
      <c r="E16" s="310"/>
      <c r="F16" s="311"/>
      <c r="G16" s="312">
        <f>SUM(G11:G15)</f>
        <v>0</v>
      </c>
      <c r="H16" s="313"/>
      <c r="I16" s="314">
        <f>SUM(I11:I15)</f>
        <v>0</v>
      </c>
      <c r="J16" s="313"/>
      <c r="K16" s="314">
        <f>SUM(K11:K15)</f>
        <v>0</v>
      </c>
      <c r="O16" s="281">
        <v>4</v>
      </c>
      <c r="BA16" s="315">
        <f>SUM(BA11:BA15)</f>
        <v>0</v>
      </c>
      <c r="BB16" s="315">
        <f>SUM(BB11:BB15)</f>
        <v>0</v>
      </c>
      <c r="BC16" s="315">
        <f>SUM(BC11:BC15)</f>
        <v>0</v>
      </c>
      <c r="BD16" s="315">
        <f>SUM(BD11:BD15)</f>
        <v>0</v>
      </c>
      <c r="BE16" s="315">
        <f>SUM(BE11:BE15)</f>
        <v>0</v>
      </c>
    </row>
    <row r="17" spans="1:80">
      <c r="A17" s="271" t="s">
        <v>93</v>
      </c>
      <c r="B17" s="272" t="s">
        <v>755</v>
      </c>
      <c r="C17" s="273" t="s">
        <v>756</v>
      </c>
      <c r="D17" s="274"/>
      <c r="E17" s="275"/>
      <c r="F17" s="275"/>
      <c r="G17" s="276"/>
      <c r="H17" s="277"/>
      <c r="I17" s="278"/>
      <c r="J17" s="279"/>
      <c r="K17" s="280"/>
      <c r="O17" s="281">
        <v>1</v>
      </c>
    </row>
    <row r="18" spans="1:80">
      <c r="A18" s="282">
        <v>7</v>
      </c>
      <c r="B18" s="283" t="s">
        <v>758</v>
      </c>
      <c r="C18" s="284" t="s">
        <v>759</v>
      </c>
      <c r="D18" s="285" t="s">
        <v>110</v>
      </c>
      <c r="E18" s="286">
        <v>10</v>
      </c>
      <c r="F18" s="286">
        <v>0</v>
      </c>
      <c r="G18" s="287">
        <f>E18*F18</f>
        <v>0</v>
      </c>
      <c r="H18" s="288">
        <v>0</v>
      </c>
      <c r="I18" s="289">
        <f>E18*H18</f>
        <v>0</v>
      </c>
      <c r="J18" s="288">
        <v>0</v>
      </c>
      <c r="K18" s="289">
        <f>E18*J18</f>
        <v>0</v>
      </c>
      <c r="O18" s="281">
        <v>2</v>
      </c>
      <c r="AA18" s="251">
        <v>1</v>
      </c>
      <c r="AB18" s="251">
        <v>1</v>
      </c>
      <c r="AC18" s="251">
        <v>1</v>
      </c>
      <c r="AZ18" s="251">
        <v>1</v>
      </c>
      <c r="BA18" s="251">
        <f>IF(AZ18=1,G18,0)</f>
        <v>0</v>
      </c>
      <c r="BB18" s="251">
        <f>IF(AZ18=2,G18,0)</f>
        <v>0</v>
      </c>
      <c r="BC18" s="251">
        <f>IF(AZ18=3,G18,0)</f>
        <v>0</v>
      </c>
      <c r="BD18" s="251">
        <f>IF(AZ18=4,G18,0)</f>
        <v>0</v>
      </c>
      <c r="BE18" s="251">
        <f>IF(AZ18=5,G18,0)</f>
        <v>0</v>
      </c>
      <c r="CA18" s="290">
        <v>1</v>
      </c>
      <c r="CB18" s="290">
        <v>1</v>
      </c>
    </row>
    <row r="19" spans="1:80">
      <c r="A19" s="282">
        <v>8</v>
      </c>
      <c r="B19" s="283" t="s">
        <v>760</v>
      </c>
      <c r="C19" s="284" t="s">
        <v>761</v>
      </c>
      <c r="D19" s="285" t="s">
        <v>110</v>
      </c>
      <c r="E19" s="286">
        <v>10</v>
      </c>
      <c r="F19" s="286">
        <v>0</v>
      </c>
      <c r="G19" s="287">
        <f>E19*F19</f>
        <v>0</v>
      </c>
      <c r="H19" s="288">
        <v>0</v>
      </c>
      <c r="I19" s="289">
        <f>E19*H19</f>
        <v>0</v>
      </c>
      <c r="J19" s="288">
        <v>0</v>
      </c>
      <c r="K19" s="289">
        <f>E19*J19</f>
        <v>0</v>
      </c>
      <c r="O19" s="281">
        <v>2</v>
      </c>
      <c r="AA19" s="251">
        <v>1</v>
      </c>
      <c r="AB19" s="251">
        <v>1</v>
      </c>
      <c r="AC19" s="251">
        <v>1</v>
      </c>
      <c r="AZ19" s="251">
        <v>1</v>
      </c>
      <c r="BA19" s="251">
        <f>IF(AZ19=1,G19,0)</f>
        <v>0</v>
      </c>
      <c r="BB19" s="251">
        <f>IF(AZ19=2,G19,0)</f>
        <v>0</v>
      </c>
      <c r="BC19" s="251">
        <f>IF(AZ19=3,G19,0)</f>
        <v>0</v>
      </c>
      <c r="BD19" s="251">
        <f>IF(AZ19=4,G19,0)</f>
        <v>0</v>
      </c>
      <c r="BE19" s="251">
        <f>IF(AZ19=5,G19,0)</f>
        <v>0</v>
      </c>
      <c r="CA19" s="290">
        <v>1</v>
      </c>
      <c r="CB19" s="290">
        <v>1</v>
      </c>
    </row>
    <row r="20" spans="1:80">
      <c r="A20" s="306"/>
      <c r="B20" s="307" t="s">
        <v>97</v>
      </c>
      <c r="C20" s="308" t="s">
        <v>757</v>
      </c>
      <c r="D20" s="309"/>
      <c r="E20" s="310"/>
      <c r="F20" s="311"/>
      <c r="G20" s="312">
        <f>SUM(G17:G19)</f>
        <v>0</v>
      </c>
      <c r="H20" s="313"/>
      <c r="I20" s="314">
        <f>SUM(I17:I19)</f>
        <v>0</v>
      </c>
      <c r="J20" s="313"/>
      <c r="K20" s="314">
        <f>SUM(K17:K19)</f>
        <v>0</v>
      </c>
      <c r="O20" s="281">
        <v>4</v>
      </c>
      <c r="BA20" s="315">
        <f>SUM(BA17:BA19)</f>
        <v>0</v>
      </c>
      <c r="BB20" s="315">
        <f>SUM(BB17:BB19)</f>
        <v>0</v>
      </c>
      <c r="BC20" s="315">
        <f>SUM(BC17:BC19)</f>
        <v>0</v>
      </c>
      <c r="BD20" s="315">
        <f>SUM(BD17:BD19)</f>
        <v>0</v>
      </c>
      <c r="BE20" s="315">
        <f>SUM(BE17:BE19)</f>
        <v>0</v>
      </c>
    </row>
    <row r="21" spans="1:80">
      <c r="A21" s="271" t="s">
        <v>93</v>
      </c>
      <c r="B21" s="272" t="s">
        <v>762</v>
      </c>
      <c r="C21" s="273" t="s">
        <v>763</v>
      </c>
      <c r="D21" s="274"/>
      <c r="E21" s="275"/>
      <c r="F21" s="275"/>
      <c r="G21" s="276"/>
      <c r="H21" s="277"/>
      <c r="I21" s="278"/>
      <c r="J21" s="279"/>
      <c r="K21" s="280"/>
      <c r="O21" s="281">
        <v>1</v>
      </c>
    </row>
    <row r="22" spans="1:80">
      <c r="A22" s="282">
        <v>9</v>
      </c>
      <c r="B22" s="283" t="s">
        <v>137</v>
      </c>
      <c r="C22" s="284" t="s">
        <v>138</v>
      </c>
      <c r="D22" s="285" t="s">
        <v>120</v>
      </c>
      <c r="E22" s="286">
        <v>4.8</v>
      </c>
      <c r="F22" s="286">
        <v>0</v>
      </c>
      <c r="G22" s="287">
        <f>E22*F22</f>
        <v>0</v>
      </c>
      <c r="H22" s="288">
        <v>0</v>
      </c>
      <c r="I22" s="289">
        <f>E22*H22</f>
        <v>0</v>
      </c>
      <c r="J22" s="288">
        <v>0</v>
      </c>
      <c r="K22" s="289">
        <f>E22*J22</f>
        <v>0</v>
      </c>
      <c r="O22" s="281">
        <v>2</v>
      </c>
      <c r="AA22" s="251">
        <v>1</v>
      </c>
      <c r="AB22" s="251">
        <v>1</v>
      </c>
      <c r="AC22" s="251">
        <v>1</v>
      </c>
      <c r="AZ22" s="251">
        <v>1</v>
      </c>
      <c r="BA22" s="251">
        <f>IF(AZ22=1,G22,0)</f>
        <v>0</v>
      </c>
      <c r="BB22" s="251">
        <f>IF(AZ22=2,G22,0)</f>
        <v>0</v>
      </c>
      <c r="BC22" s="251">
        <f>IF(AZ22=3,G22,0)</f>
        <v>0</v>
      </c>
      <c r="BD22" s="251">
        <f>IF(AZ22=4,G22,0)</f>
        <v>0</v>
      </c>
      <c r="BE22" s="251">
        <f>IF(AZ22=5,G22,0)</f>
        <v>0</v>
      </c>
      <c r="CA22" s="290">
        <v>1</v>
      </c>
      <c r="CB22" s="290">
        <v>1</v>
      </c>
    </row>
    <row r="23" spans="1:80">
      <c r="A23" s="282">
        <v>10</v>
      </c>
      <c r="B23" s="283" t="s">
        <v>142</v>
      </c>
      <c r="C23" s="284" t="s">
        <v>143</v>
      </c>
      <c r="D23" s="285" t="s">
        <v>120</v>
      </c>
      <c r="E23" s="286">
        <v>1.4</v>
      </c>
      <c r="F23" s="286">
        <v>0</v>
      </c>
      <c r="G23" s="287">
        <f>E23*F23</f>
        <v>0</v>
      </c>
      <c r="H23" s="288">
        <v>0</v>
      </c>
      <c r="I23" s="289">
        <f>E23*H23</f>
        <v>0</v>
      </c>
      <c r="J23" s="288">
        <v>0</v>
      </c>
      <c r="K23" s="289">
        <f>E23*J23</f>
        <v>0</v>
      </c>
      <c r="O23" s="281">
        <v>2</v>
      </c>
      <c r="AA23" s="251">
        <v>1</v>
      </c>
      <c r="AB23" s="251">
        <v>1</v>
      </c>
      <c r="AC23" s="251">
        <v>1</v>
      </c>
      <c r="AZ23" s="251">
        <v>1</v>
      </c>
      <c r="BA23" s="251">
        <f>IF(AZ23=1,G23,0)</f>
        <v>0</v>
      </c>
      <c r="BB23" s="251">
        <f>IF(AZ23=2,G23,0)</f>
        <v>0</v>
      </c>
      <c r="BC23" s="251">
        <f>IF(AZ23=3,G23,0)</f>
        <v>0</v>
      </c>
      <c r="BD23" s="251">
        <f>IF(AZ23=4,G23,0)</f>
        <v>0</v>
      </c>
      <c r="BE23" s="251">
        <f>IF(AZ23=5,G23,0)</f>
        <v>0</v>
      </c>
      <c r="CA23" s="290">
        <v>1</v>
      </c>
      <c r="CB23" s="290">
        <v>1</v>
      </c>
    </row>
    <row r="24" spans="1:80">
      <c r="A24" s="282">
        <v>11</v>
      </c>
      <c r="B24" s="283" t="s">
        <v>765</v>
      </c>
      <c r="C24" s="284" t="s">
        <v>766</v>
      </c>
      <c r="D24" s="285" t="s">
        <v>120</v>
      </c>
      <c r="E24" s="286">
        <v>6.2</v>
      </c>
      <c r="F24" s="286">
        <v>0</v>
      </c>
      <c r="G24" s="287">
        <f>E24*F24</f>
        <v>0</v>
      </c>
      <c r="H24" s="288">
        <v>0</v>
      </c>
      <c r="I24" s="289">
        <f>E24*H24</f>
        <v>0</v>
      </c>
      <c r="J24" s="288">
        <v>0</v>
      </c>
      <c r="K24" s="289">
        <f>E24*J24</f>
        <v>0</v>
      </c>
      <c r="O24" s="281">
        <v>2</v>
      </c>
      <c r="AA24" s="251">
        <v>1</v>
      </c>
      <c r="AB24" s="251">
        <v>1</v>
      </c>
      <c r="AC24" s="251">
        <v>1</v>
      </c>
      <c r="AZ24" s="251">
        <v>1</v>
      </c>
      <c r="BA24" s="251">
        <f>IF(AZ24=1,G24,0)</f>
        <v>0</v>
      </c>
      <c r="BB24" s="251">
        <f>IF(AZ24=2,G24,0)</f>
        <v>0</v>
      </c>
      <c r="BC24" s="251">
        <f>IF(AZ24=3,G24,0)</f>
        <v>0</v>
      </c>
      <c r="BD24" s="251">
        <f>IF(AZ24=4,G24,0)</f>
        <v>0</v>
      </c>
      <c r="BE24" s="251">
        <f>IF(AZ24=5,G24,0)</f>
        <v>0</v>
      </c>
      <c r="CA24" s="290">
        <v>1</v>
      </c>
      <c r="CB24" s="290">
        <v>1</v>
      </c>
    </row>
    <row r="25" spans="1:80">
      <c r="A25" s="306"/>
      <c r="B25" s="307" t="s">
        <v>97</v>
      </c>
      <c r="C25" s="308" t="s">
        <v>764</v>
      </c>
      <c r="D25" s="309"/>
      <c r="E25" s="310"/>
      <c r="F25" s="311"/>
      <c r="G25" s="312">
        <f>SUM(G21:G24)</f>
        <v>0</v>
      </c>
      <c r="H25" s="313"/>
      <c r="I25" s="314">
        <f>SUM(I21:I24)</f>
        <v>0</v>
      </c>
      <c r="J25" s="313"/>
      <c r="K25" s="314">
        <f>SUM(K21:K24)</f>
        <v>0</v>
      </c>
      <c r="O25" s="281">
        <v>4</v>
      </c>
      <c r="BA25" s="315">
        <f>SUM(BA21:BA24)</f>
        <v>0</v>
      </c>
      <c r="BB25" s="315">
        <f>SUM(BB21:BB24)</f>
        <v>0</v>
      </c>
      <c r="BC25" s="315">
        <f>SUM(BC21:BC24)</f>
        <v>0</v>
      </c>
      <c r="BD25" s="315">
        <f>SUM(BD21:BD24)</f>
        <v>0</v>
      </c>
      <c r="BE25" s="315">
        <f>SUM(BE21:BE24)</f>
        <v>0</v>
      </c>
    </row>
    <row r="26" spans="1:80">
      <c r="A26" s="271" t="s">
        <v>93</v>
      </c>
      <c r="B26" s="272" t="s">
        <v>767</v>
      </c>
      <c r="C26" s="273" t="s">
        <v>768</v>
      </c>
      <c r="D26" s="274"/>
      <c r="E26" s="275"/>
      <c r="F26" s="275"/>
      <c r="G26" s="276"/>
      <c r="H26" s="277"/>
      <c r="I26" s="278"/>
      <c r="J26" s="279"/>
      <c r="K26" s="280"/>
      <c r="O26" s="281">
        <v>1</v>
      </c>
    </row>
    <row r="27" spans="1:80" ht="22.5">
      <c r="A27" s="282">
        <v>12</v>
      </c>
      <c r="B27" s="283" t="s">
        <v>148</v>
      </c>
      <c r="C27" s="284" t="s">
        <v>770</v>
      </c>
      <c r="D27" s="285" t="s">
        <v>120</v>
      </c>
      <c r="E27" s="286">
        <v>1.4</v>
      </c>
      <c r="F27" s="286">
        <v>0</v>
      </c>
      <c r="G27" s="287">
        <f>E27*F27</f>
        <v>0</v>
      </c>
      <c r="H27" s="288">
        <v>0</v>
      </c>
      <c r="I27" s="289">
        <f>E27*H27</f>
        <v>0</v>
      </c>
      <c r="J27" s="288">
        <v>0</v>
      </c>
      <c r="K27" s="289">
        <f>E27*J27</f>
        <v>0</v>
      </c>
      <c r="O27" s="281">
        <v>2</v>
      </c>
      <c r="AA27" s="251">
        <v>1</v>
      </c>
      <c r="AB27" s="251">
        <v>1</v>
      </c>
      <c r="AC27" s="251">
        <v>1</v>
      </c>
      <c r="AZ27" s="251">
        <v>1</v>
      </c>
      <c r="BA27" s="251">
        <f>IF(AZ27=1,G27,0)</f>
        <v>0</v>
      </c>
      <c r="BB27" s="251">
        <f>IF(AZ27=2,G27,0)</f>
        <v>0</v>
      </c>
      <c r="BC27" s="251">
        <f>IF(AZ27=3,G27,0)</f>
        <v>0</v>
      </c>
      <c r="BD27" s="251">
        <f>IF(AZ27=4,G27,0)</f>
        <v>0</v>
      </c>
      <c r="BE27" s="251">
        <f>IF(AZ27=5,G27,0)</f>
        <v>0</v>
      </c>
      <c r="CA27" s="290">
        <v>1</v>
      </c>
      <c r="CB27" s="290">
        <v>1</v>
      </c>
    </row>
    <row r="28" spans="1:80">
      <c r="A28" s="282">
        <v>13</v>
      </c>
      <c r="B28" s="283" t="s">
        <v>771</v>
      </c>
      <c r="C28" s="284" t="s">
        <v>772</v>
      </c>
      <c r="D28" s="285" t="s">
        <v>120</v>
      </c>
      <c r="E28" s="286">
        <v>3.08</v>
      </c>
      <c r="F28" s="286">
        <v>0</v>
      </c>
      <c r="G28" s="287">
        <f>E28*F28</f>
        <v>0</v>
      </c>
      <c r="H28" s="288">
        <v>0</v>
      </c>
      <c r="I28" s="289">
        <f>E28*H28</f>
        <v>0</v>
      </c>
      <c r="J28" s="288">
        <v>0</v>
      </c>
      <c r="K28" s="289">
        <f>E28*J28</f>
        <v>0</v>
      </c>
      <c r="O28" s="281">
        <v>2</v>
      </c>
      <c r="AA28" s="251">
        <v>1</v>
      </c>
      <c r="AB28" s="251">
        <v>1</v>
      </c>
      <c r="AC28" s="251">
        <v>1</v>
      </c>
      <c r="AZ28" s="251">
        <v>1</v>
      </c>
      <c r="BA28" s="251">
        <f>IF(AZ28=1,G28,0)</f>
        <v>0</v>
      </c>
      <c r="BB28" s="251">
        <f>IF(AZ28=2,G28,0)</f>
        <v>0</v>
      </c>
      <c r="BC28" s="251">
        <f>IF(AZ28=3,G28,0)</f>
        <v>0</v>
      </c>
      <c r="BD28" s="251">
        <f>IF(AZ28=4,G28,0)</f>
        <v>0</v>
      </c>
      <c r="BE28" s="251">
        <f>IF(AZ28=5,G28,0)</f>
        <v>0</v>
      </c>
      <c r="CA28" s="290">
        <v>1</v>
      </c>
      <c r="CB28" s="290">
        <v>1</v>
      </c>
    </row>
    <row r="29" spans="1:80">
      <c r="A29" s="282">
        <v>14</v>
      </c>
      <c r="B29" s="283" t="s">
        <v>773</v>
      </c>
      <c r="C29" s="284" t="s">
        <v>774</v>
      </c>
      <c r="D29" s="285" t="s">
        <v>120</v>
      </c>
      <c r="E29" s="286">
        <v>1.32</v>
      </c>
      <c r="F29" s="286">
        <v>0</v>
      </c>
      <c r="G29" s="287">
        <f>E29*F29</f>
        <v>0</v>
      </c>
      <c r="H29" s="288">
        <v>0</v>
      </c>
      <c r="I29" s="289">
        <f>E29*H29</f>
        <v>0</v>
      </c>
      <c r="J29" s="288">
        <v>0</v>
      </c>
      <c r="K29" s="289">
        <f>E29*J29</f>
        <v>0</v>
      </c>
      <c r="O29" s="281">
        <v>2</v>
      </c>
      <c r="AA29" s="251">
        <v>1</v>
      </c>
      <c r="AB29" s="251">
        <v>1</v>
      </c>
      <c r="AC29" s="251">
        <v>1</v>
      </c>
      <c r="AZ29" s="251">
        <v>1</v>
      </c>
      <c r="BA29" s="251">
        <f>IF(AZ29=1,G29,0)</f>
        <v>0</v>
      </c>
      <c r="BB29" s="251">
        <f>IF(AZ29=2,G29,0)</f>
        <v>0</v>
      </c>
      <c r="BC29" s="251">
        <f>IF(AZ29=3,G29,0)</f>
        <v>0</v>
      </c>
      <c r="BD29" s="251">
        <f>IF(AZ29=4,G29,0)</f>
        <v>0</v>
      </c>
      <c r="BE29" s="251">
        <f>IF(AZ29=5,G29,0)</f>
        <v>0</v>
      </c>
      <c r="CA29" s="290">
        <v>1</v>
      </c>
      <c r="CB29" s="290">
        <v>1</v>
      </c>
    </row>
    <row r="30" spans="1:80">
      <c r="A30" s="282">
        <v>15</v>
      </c>
      <c r="B30" s="283" t="s">
        <v>775</v>
      </c>
      <c r="C30" s="284" t="s">
        <v>776</v>
      </c>
      <c r="D30" s="285" t="s">
        <v>120</v>
      </c>
      <c r="E30" s="286">
        <v>1.32</v>
      </c>
      <c r="F30" s="286">
        <v>0</v>
      </c>
      <c r="G30" s="287">
        <f>E30*F30</f>
        <v>0</v>
      </c>
      <c r="H30" s="288">
        <v>0</v>
      </c>
      <c r="I30" s="289">
        <f>E30*H30</f>
        <v>0</v>
      </c>
      <c r="J30" s="288">
        <v>0</v>
      </c>
      <c r="K30" s="289">
        <f>E30*J30</f>
        <v>0</v>
      </c>
      <c r="O30" s="281">
        <v>2</v>
      </c>
      <c r="AA30" s="251">
        <v>1</v>
      </c>
      <c r="AB30" s="251">
        <v>1</v>
      </c>
      <c r="AC30" s="251">
        <v>1</v>
      </c>
      <c r="AZ30" s="251">
        <v>1</v>
      </c>
      <c r="BA30" s="251">
        <f>IF(AZ30=1,G30,0)</f>
        <v>0</v>
      </c>
      <c r="BB30" s="251">
        <f>IF(AZ30=2,G30,0)</f>
        <v>0</v>
      </c>
      <c r="BC30" s="251">
        <f>IF(AZ30=3,G30,0)</f>
        <v>0</v>
      </c>
      <c r="BD30" s="251">
        <f>IF(AZ30=4,G30,0)</f>
        <v>0</v>
      </c>
      <c r="BE30" s="251">
        <f>IF(AZ30=5,G30,0)</f>
        <v>0</v>
      </c>
      <c r="CA30" s="290">
        <v>1</v>
      </c>
      <c r="CB30" s="290">
        <v>1</v>
      </c>
    </row>
    <row r="31" spans="1:80">
      <c r="A31" s="306"/>
      <c r="B31" s="307" t="s">
        <v>97</v>
      </c>
      <c r="C31" s="308" t="s">
        <v>769</v>
      </c>
      <c r="D31" s="309"/>
      <c r="E31" s="310"/>
      <c r="F31" s="311"/>
      <c r="G31" s="312">
        <f>SUM(G26:G30)</f>
        <v>0</v>
      </c>
      <c r="H31" s="313"/>
      <c r="I31" s="314">
        <f>SUM(I26:I30)</f>
        <v>0</v>
      </c>
      <c r="J31" s="313"/>
      <c r="K31" s="314">
        <f>SUM(K26:K30)</f>
        <v>0</v>
      </c>
      <c r="O31" s="281">
        <v>4</v>
      </c>
      <c r="BA31" s="315">
        <f>SUM(BA26:BA30)</f>
        <v>0</v>
      </c>
      <c r="BB31" s="315">
        <f>SUM(BB26:BB30)</f>
        <v>0</v>
      </c>
      <c r="BC31" s="315">
        <f>SUM(BC26:BC30)</f>
        <v>0</v>
      </c>
      <c r="BD31" s="315">
        <f>SUM(BD26:BD30)</f>
        <v>0</v>
      </c>
      <c r="BE31" s="315">
        <f>SUM(BE26:BE30)</f>
        <v>0</v>
      </c>
    </row>
    <row r="32" spans="1:80">
      <c r="A32" s="271" t="s">
        <v>93</v>
      </c>
      <c r="B32" s="272" t="s">
        <v>777</v>
      </c>
      <c r="C32" s="273" t="s">
        <v>778</v>
      </c>
      <c r="D32" s="274"/>
      <c r="E32" s="275"/>
      <c r="F32" s="275"/>
      <c r="G32" s="276"/>
      <c r="H32" s="277"/>
      <c r="I32" s="278"/>
      <c r="J32" s="279"/>
      <c r="K32" s="280"/>
      <c r="O32" s="281">
        <v>1</v>
      </c>
    </row>
    <row r="33" spans="1:80">
      <c r="A33" s="282">
        <v>16</v>
      </c>
      <c r="B33" s="283" t="s">
        <v>780</v>
      </c>
      <c r="C33" s="284" t="s">
        <v>781</v>
      </c>
      <c r="D33" s="285" t="s">
        <v>120</v>
      </c>
      <c r="E33" s="286">
        <v>1.05</v>
      </c>
      <c r="F33" s="286">
        <v>0</v>
      </c>
      <c r="G33" s="287">
        <f>E33*F33</f>
        <v>0</v>
      </c>
      <c r="H33" s="288">
        <v>0</v>
      </c>
      <c r="I33" s="289">
        <f>E33*H33</f>
        <v>0</v>
      </c>
      <c r="J33" s="288">
        <v>0</v>
      </c>
      <c r="K33" s="289">
        <f>E33*J33</f>
        <v>0</v>
      </c>
      <c r="O33" s="281">
        <v>2</v>
      </c>
      <c r="AA33" s="251">
        <v>1</v>
      </c>
      <c r="AB33" s="251">
        <v>1</v>
      </c>
      <c r="AC33" s="251">
        <v>1</v>
      </c>
      <c r="AZ33" s="251">
        <v>1</v>
      </c>
      <c r="BA33" s="251">
        <f>IF(AZ33=1,G33,0)</f>
        <v>0</v>
      </c>
      <c r="BB33" s="251">
        <f>IF(AZ33=2,G33,0)</f>
        <v>0</v>
      </c>
      <c r="BC33" s="251">
        <f>IF(AZ33=3,G33,0)</f>
        <v>0</v>
      </c>
      <c r="BD33" s="251">
        <f>IF(AZ33=4,G33,0)</f>
        <v>0</v>
      </c>
      <c r="BE33" s="251">
        <f>IF(AZ33=5,G33,0)</f>
        <v>0</v>
      </c>
      <c r="CA33" s="290">
        <v>1</v>
      </c>
      <c r="CB33" s="290">
        <v>1</v>
      </c>
    </row>
    <row r="34" spans="1:80">
      <c r="A34" s="306"/>
      <c r="B34" s="307" t="s">
        <v>97</v>
      </c>
      <c r="C34" s="308" t="s">
        <v>779</v>
      </c>
      <c r="D34" s="309"/>
      <c r="E34" s="310"/>
      <c r="F34" s="311"/>
      <c r="G34" s="312">
        <f>SUM(G32:G33)</f>
        <v>0</v>
      </c>
      <c r="H34" s="313"/>
      <c r="I34" s="314">
        <f>SUM(I32:I33)</f>
        <v>0</v>
      </c>
      <c r="J34" s="313"/>
      <c r="K34" s="314">
        <f>SUM(K32:K33)</f>
        <v>0</v>
      </c>
      <c r="O34" s="281">
        <v>4</v>
      </c>
      <c r="BA34" s="315">
        <f>SUM(BA32:BA33)</f>
        <v>0</v>
      </c>
      <c r="BB34" s="315">
        <f>SUM(BB32:BB33)</f>
        <v>0</v>
      </c>
      <c r="BC34" s="315">
        <f>SUM(BC32:BC33)</f>
        <v>0</v>
      </c>
      <c r="BD34" s="315">
        <f>SUM(BD32:BD33)</f>
        <v>0</v>
      </c>
      <c r="BE34" s="315">
        <f>SUM(BE32:BE33)</f>
        <v>0</v>
      </c>
    </row>
    <row r="35" spans="1:80">
      <c r="A35" s="271" t="s">
        <v>93</v>
      </c>
      <c r="B35" s="272" t="s">
        <v>782</v>
      </c>
      <c r="C35" s="273" t="s">
        <v>783</v>
      </c>
      <c r="D35" s="274"/>
      <c r="E35" s="275"/>
      <c r="F35" s="275"/>
      <c r="G35" s="276"/>
      <c r="H35" s="277"/>
      <c r="I35" s="278"/>
      <c r="J35" s="279"/>
      <c r="K35" s="280"/>
      <c r="O35" s="281">
        <v>1</v>
      </c>
    </row>
    <row r="36" spans="1:80">
      <c r="A36" s="282">
        <v>17</v>
      </c>
      <c r="B36" s="283" t="s">
        <v>785</v>
      </c>
      <c r="C36" s="284" t="s">
        <v>786</v>
      </c>
      <c r="D36" s="285" t="s">
        <v>110</v>
      </c>
      <c r="E36" s="286">
        <v>5.25</v>
      </c>
      <c r="F36" s="286">
        <v>0</v>
      </c>
      <c r="G36" s="287">
        <f>E36*F36</f>
        <v>0</v>
      </c>
      <c r="H36" s="288">
        <v>0</v>
      </c>
      <c r="I36" s="289">
        <f>E36*H36</f>
        <v>0</v>
      </c>
      <c r="J36" s="288">
        <v>0</v>
      </c>
      <c r="K36" s="289">
        <f>E36*J36</f>
        <v>0</v>
      </c>
      <c r="O36" s="281">
        <v>2</v>
      </c>
      <c r="AA36" s="251">
        <v>1</v>
      </c>
      <c r="AB36" s="251">
        <v>1</v>
      </c>
      <c r="AC36" s="251">
        <v>1</v>
      </c>
      <c r="AZ36" s="251">
        <v>1</v>
      </c>
      <c r="BA36" s="251">
        <f>IF(AZ36=1,G36,0)</f>
        <v>0</v>
      </c>
      <c r="BB36" s="251">
        <f>IF(AZ36=2,G36,0)</f>
        <v>0</v>
      </c>
      <c r="BC36" s="251">
        <f>IF(AZ36=3,G36,0)</f>
        <v>0</v>
      </c>
      <c r="BD36" s="251">
        <f>IF(AZ36=4,G36,0)</f>
        <v>0</v>
      </c>
      <c r="BE36" s="251">
        <f>IF(AZ36=5,G36,0)</f>
        <v>0</v>
      </c>
      <c r="CA36" s="290">
        <v>1</v>
      </c>
      <c r="CB36" s="290">
        <v>1</v>
      </c>
    </row>
    <row r="37" spans="1:80">
      <c r="A37" s="306"/>
      <c r="B37" s="307" t="s">
        <v>97</v>
      </c>
      <c r="C37" s="308" t="s">
        <v>784</v>
      </c>
      <c r="D37" s="309"/>
      <c r="E37" s="310"/>
      <c r="F37" s="311"/>
      <c r="G37" s="312">
        <f>SUM(G35:G36)</f>
        <v>0</v>
      </c>
      <c r="H37" s="313"/>
      <c r="I37" s="314">
        <f>SUM(I35:I36)</f>
        <v>0</v>
      </c>
      <c r="J37" s="313"/>
      <c r="K37" s="314">
        <f>SUM(K35:K36)</f>
        <v>0</v>
      </c>
      <c r="O37" s="281">
        <v>4</v>
      </c>
      <c r="BA37" s="315">
        <f>SUM(BA35:BA36)</f>
        <v>0</v>
      </c>
      <c r="BB37" s="315">
        <f>SUM(BB35:BB36)</f>
        <v>0</v>
      </c>
      <c r="BC37" s="315">
        <f>SUM(BC35:BC36)</f>
        <v>0</v>
      </c>
      <c r="BD37" s="315">
        <f>SUM(BD35:BD36)</f>
        <v>0</v>
      </c>
      <c r="BE37" s="315">
        <f>SUM(BE35:BE36)</f>
        <v>0</v>
      </c>
    </row>
    <row r="38" spans="1:80">
      <c r="A38" s="271" t="s">
        <v>93</v>
      </c>
      <c r="B38" s="272" t="s">
        <v>787</v>
      </c>
      <c r="C38" s="273" t="s">
        <v>788</v>
      </c>
      <c r="D38" s="274"/>
      <c r="E38" s="275"/>
      <c r="F38" s="275"/>
      <c r="G38" s="276"/>
      <c r="H38" s="277"/>
      <c r="I38" s="278"/>
      <c r="J38" s="279"/>
      <c r="K38" s="280"/>
      <c r="O38" s="281">
        <v>1</v>
      </c>
    </row>
    <row r="39" spans="1:80">
      <c r="A39" s="282">
        <v>18</v>
      </c>
      <c r="B39" s="283" t="s">
        <v>790</v>
      </c>
      <c r="C39" s="284" t="s">
        <v>791</v>
      </c>
      <c r="D39" s="285" t="s">
        <v>205</v>
      </c>
      <c r="E39" s="286">
        <v>1</v>
      </c>
      <c r="F39" s="286">
        <v>0</v>
      </c>
      <c r="G39" s="287">
        <f>E39*F39</f>
        <v>0</v>
      </c>
      <c r="H39" s="288">
        <v>0</v>
      </c>
      <c r="I39" s="289">
        <f>E39*H39</f>
        <v>0</v>
      </c>
      <c r="J39" s="288">
        <v>0</v>
      </c>
      <c r="K39" s="289">
        <f>E39*J39</f>
        <v>0</v>
      </c>
      <c r="O39" s="281">
        <v>2</v>
      </c>
      <c r="AA39" s="251">
        <v>1</v>
      </c>
      <c r="AB39" s="251">
        <v>1</v>
      </c>
      <c r="AC39" s="251">
        <v>1</v>
      </c>
      <c r="AZ39" s="251">
        <v>1</v>
      </c>
      <c r="BA39" s="251">
        <f>IF(AZ39=1,G39,0)</f>
        <v>0</v>
      </c>
      <c r="BB39" s="251">
        <f>IF(AZ39=2,G39,0)</f>
        <v>0</v>
      </c>
      <c r="BC39" s="251">
        <f>IF(AZ39=3,G39,0)</f>
        <v>0</v>
      </c>
      <c r="BD39" s="251">
        <f>IF(AZ39=4,G39,0)</f>
        <v>0</v>
      </c>
      <c r="BE39" s="251">
        <f>IF(AZ39=5,G39,0)</f>
        <v>0</v>
      </c>
      <c r="CA39" s="290">
        <v>1</v>
      </c>
      <c r="CB39" s="290">
        <v>1</v>
      </c>
    </row>
    <row r="40" spans="1:80" ht="22.5">
      <c r="A40" s="282">
        <v>19</v>
      </c>
      <c r="B40" s="283" t="s">
        <v>792</v>
      </c>
      <c r="C40" s="284" t="s">
        <v>793</v>
      </c>
      <c r="D40" s="285" t="s">
        <v>205</v>
      </c>
      <c r="E40" s="286">
        <v>1</v>
      </c>
      <c r="F40" s="286">
        <v>0</v>
      </c>
      <c r="G40" s="287">
        <f>E40*F40</f>
        <v>0</v>
      </c>
      <c r="H40" s="288">
        <v>0</v>
      </c>
      <c r="I40" s="289">
        <f>E40*H40</f>
        <v>0</v>
      </c>
      <c r="J40" s="288">
        <v>0</v>
      </c>
      <c r="K40" s="289">
        <f>E40*J40</f>
        <v>0</v>
      </c>
      <c r="O40" s="281">
        <v>2</v>
      </c>
      <c r="AA40" s="251">
        <v>1</v>
      </c>
      <c r="AB40" s="251">
        <v>1</v>
      </c>
      <c r="AC40" s="251">
        <v>1</v>
      </c>
      <c r="AZ40" s="251">
        <v>1</v>
      </c>
      <c r="BA40" s="251">
        <f>IF(AZ40=1,G40,0)</f>
        <v>0</v>
      </c>
      <c r="BB40" s="251">
        <f>IF(AZ40=2,G40,0)</f>
        <v>0</v>
      </c>
      <c r="BC40" s="251">
        <f>IF(AZ40=3,G40,0)</f>
        <v>0</v>
      </c>
      <c r="BD40" s="251">
        <f>IF(AZ40=4,G40,0)</f>
        <v>0</v>
      </c>
      <c r="BE40" s="251">
        <f>IF(AZ40=5,G40,0)</f>
        <v>0</v>
      </c>
      <c r="CA40" s="290">
        <v>1</v>
      </c>
      <c r="CB40" s="290">
        <v>1</v>
      </c>
    </row>
    <row r="41" spans="1:80">
      <c r="A41" s="282">
        <v>20</v>
      </c>
      <c r="B41" s="283" t="s">
        <v>794</v>
      </c>
      <c r="C41" s="284" t="s">
        <v>795</v>
      </c>
      <c r="D41" s="285" t="s">
        <v>120</v>
      </c>
      <c r="E41" s="286">
        <v>0.4</v>
      </c>
      <c r="F41" s="286">
        <v>0</v>
      </c>
      <c r="G41" s="287">
        <f>E41*F41</f>
        <v>0</v>
      </c>
      <c r="H41" s="288">
        <v>0</v>
      </c>
      <c r="I41" s="289">
        <f>E41*H41</f>
        <v>0</v>
      </c>
      <c r="J41" s="288">
        <v>0</v>
      </c>
      <c r="K41" s="289">
        <f>E41*J41</f>
        <v>0</v>
      </c>
      <c r="O41" s="281">
        <v>2</v>
      </c>
      <c r="AA41" s="251">
        <v>1</v>
      </c>
      <c r="AB41" s="251">
        <v>1</v>
      </c>
      <c r="AC41" s="251">
        <v>1</v>
      </c>
      <c r="AZ41" s="251">
        <v>1</v>
      </c>
      <c r="BA41" s="251">
        <f>IF(AZ41=1,G41,0)</f>
        <v>0</v>
      </c>
      <c r="BB41" s="251">
        <f>IF(AZ41=2,G41,0)</f>
        <v>0</v>
      </c>
      <c r="BC41" s="251">
        <f>IF(AZ41=3,G41,0)</f>
        <v>0</v>
      </c>
      <c r="BD41" s="251">
        <f>IF(AZ41=4,G41,0)</f>
        <v>0</v>
      </c>
      <c r="BE41" s="251">
        <f>IF(AZ41=5,G41,0)</f>
        <v>0</v>
      </c>
      <c r="CA41" s="290">
        <v>1</v>
      </c>
      <c r="CB41" s="290">
        <v>1</v>
      </c>
    </row>
    <row r="42" spans="1:80">
      <c r="A42" s="282">
        <v>21</v>
      </c>
      <c r="B42" s="283" t="s">
        <v>796</v>
      </c>
      <c r="C42" s="284" t="s">
        <v>797</v>
      </c>
      <c r="D42" s="285" t="s">
        <v>96</v>
      </c>
      <c r="E42" s="286">
        <v>1</v>
      </c>
      <c r="F42" s="286">
        <v>0</v>
      </c>
      <c r="G42" s="287">
        <f>E42*F42</f>
        <v>0</v>
      </c>
      <c r="H42" s="288">
        <v>0</v>
      </c>
      <c r="I42" s="289">
        <f>E42*H42</f>
        <v>0</v>
      </c>
      <c r="J42" s="288">
        <v>0</v>
      </c>
      <c r="K42" s="289">
        <f>E42*J42</f>
        <v>0</v>
      </c>
      <c r="O42" s="281">
        <v>2</v>
      </c>
      <c r="AA42" s="251">
        <v>1</v>
      </c>
      <c r="AB42" s="251">
        <v>1</v>
      </c>
      <c r="AC42" s="251">
        <v>1</v>
      </c>
      <c r="AZ42" s="251">
        <v>1</v>
      </c>
      <c r="BA42" s="251">
        <f>IF(AZ42=1,G42,0)</f>
        <v>0</v>
      </c>
      <c r="BB42" s="251">
        <f>IF(AZ42=2,G42,0)</f>
        <v>0</v>
      </c>
      <c r="BC42" s="251">
        <f>IF(AZ42=3,G42,0)</f>
        <v>0</v>
      </c>
      <c r="BD42" s="251">
        <f>IF(AZ42=4,G42,0)</f>
        <v>0</v>
      </c>
      <c r="BE42" s="251">
        <f>IF(AZ42=5,G42,0)</f>
        <v>0</v>
      </c>
      <c r="CA42" s="290">
        <v>1</v>
      </c>
      <c r="CB42" s="290">
        <v>1</v>
      </c>
    </row>
    <row r="43" spans="1:80">
      <c r="A43" s="306"/>
      <c r="B43" s="307" t="s">
        <v>97</v>
      </c>
      <c r="C43" s="308" t="s">
        <v>789</v>
      </c>
      <c r="D43" s="309"/>
      <c r="E43" s="310"/>
      <c r="F43" s="311"/>
      <c r="G43" s="312">
        <f>SUM(G38:G42)</f>
        <v>0</v>
      </c>
      <c r="H43" s="313"/>
      <c r="I43" s="314">
        <f>SUM(I38:I42)</f>
        <v>0</v>
      </c>
      <c r="J43" s="313"/>
      <c r="K43" s="314">
        <f>SUM(K38:K42)</f>
        <v>0</v>
      </c>
      <c r="O43" s="281">
        <v>4</v>
      </c>
      <c r="BA43" s="315">
        <f>SUM(BA38:BA42)</f>
        <v>0</v>
      </c>
      <c r="BB43" s="315">
        <f>SUM(BB38:BB42)</f>
        <v>0</v>
      </c>
      <c r="BC43" s="315">
        <f>SUM(BC38:BC42)</f>
        <v>0</v>
      </c>
      <c r="BD43" s="315">
        <f>SUM(BD38:BD42)</f>
        <v>0</v>
      </c>
      <c r="BE43" s="315">
        <f>SUM(BE38:BE42)</f>
        <v>0</v>
      </c>
    </row>
    <row r="44" spans="1:80">
      <c r="A44" s="271" t="s">
        <v>93</v>
      </c>
      <c r="B44" s="272" t="s">
        <v>798</v>
      </c>
      <c r="C44" s="273" t="s">
        <v>799</v>
      </c>
      <c r="D44" s="274"/>
      <c r="E44" s="275"/>
      <c r="F44" s="275"/>
      <c r="G44" s="276"/>
      <c r="H44" s="277"/>
      <c r="I44" s="278"/>
      <c r="J44" s="279"/>
      <c r="K44" s="280"/>
      <c r="O44" s="281">
        <v>1</v>
      </c>
    </row>
    <row r="45" spans="1:80">
      <c r="A45" s="282">
        <v>22</v>
      </c>
      <c r="B45" s="283" t="s">
        <v>801</v>
      </c>
      <c r="C45" s="284" t="s">
        <v>802</v>
      </c>
      <c r="D45" s="285" t="s">
        <v>735</v>
      </c>
      <c r="E45" s="286">
        <v>45</v>
      </c>
      <c r="F45" s="286">
        <v>0</v>
      </c>
      <c r="G45" s="287">
        <f>E45*F45</f>
        <v>0</v>
      </c>
      <c r="H45" s="288">
        <v>0</v>
      </c>
      <c r="I45" s="289">
        <f>E45*H45</f>
        <v>0</v>
      </c>
      <c r="J45" s="288">
        <v>0</v>
      </c>
      <c r="K45" s="289">
        <f>E45*J45</f>
        <v>0</v>
      </c>
      <c r="O45" s="281">
        <v>2</v>
      </c>
      <c r="AA45" s="251">
        <v>1</v>
      </c>
      <c r="AB45" s="251">
        <v>1</v>
      </c>
      <c r="AC45" s="251">
        <v>1</v>
      </c>
      <c r="AZ45" s="251">
        <v>1</v>
      </c>
      <c r="BA45" s="251">
        <f>IF(AZ45=1,G45,0)</f>
        <v>0</v>
      </c>
      <c r="BB45" s="251">
        <f>IF(AZ45=2,G45,0)</f>
        <v>0</v>
      </c>
      <c r="BC45" s="251">
        <f>IF(AZ45=3,G45,0)</f>
        <v>0</v>
      </c>
      <c r="BD45" s="251">
        <f>IF(AZ45=4,G45,0)</f>
        <v>0</v>
      </c>
      <c r="BE45" s="251">
        <f>IF(AZ45=5,G45,0)</f>
        <v>0</v>
      </c>
      <c r="CA45" s="290">
        <v>1</v>
      </c>
      <c r="CB45" s="290">
        <v>1</v>
      </c>
    </row>
    <row r="46" spans="1:80">
      <c r="A46" s="306"/>
      <c r="B46" s="307" t="s">
        <v>97</v>
      </c>
      <c r="C46" s="308" t="s">
        <v>800</v>
      </c>
      <c r="D46" s="309"/>
      <c r="E46" s="310"/>
      <c r="F46" s="311"/>
      <c r="G46" s="312">
        <f>SUM(G44:G45)</f>
        <v>0</v>
      </c>
      <c r="H46" s="313"/>
      <c r="I46" s="314">
        <f>SUM(I44:I45)</f>
        <v>0</v>
      </c>
      <c r="J46" s="313"/>
      <c r="K46" s="314">
        <f>SUM(K44:K45)</f>
        <v>0</v>
      </c>
      <c r="O46" s="281">
        <v>4</v>
      </c>
      <c r="BA46" s="315">
        <f>SUM(BA44:BA45)</f>
        <v>0</v>
      </c>
      <c r="BB46" s="315">
        <f>SUM(BB44:BB45)</f>
        <v>0</v>
      </c>
      <c r="BC46" s="315">
        <f>SUM(BC44:BC45)</f>
        <v>0</v>
      </c>
      <c r="BD46" s="315">
        <f>SUM(BD44:BD45)</f>
        <v>0</v>
      </c>
      <c r="BE46" s="315">
        <f>SUM(BE44:BE45)</f>
        <v>0</v>
      </c>
    </row>
    <row r="47" spans="1:80">
      <c r="A47" s="271" t="s">
        <v>93</v>
      </c>
      <c r="B47" s="272" t="s">
        <v>803</v>
      </c>
      <c r="C47" s="273" t="s">
        <v>804</v>
      </c>
      <c r="D47" s="274"/>
      <c r="E47" s="275"/>
      <c r="F47" s="275"/>
      <c r="G47" s="276"/>
      <c r="H47" s="277"/>
      <c r="I47" s="278"/>
      <c r="J47" s="279"/>
      <c r="K47" s="280"/>
      <c r="O47" s="281">
        <v>1</v>
      </c>
    </row>
    <row r="48" spans="1:80">
      <c r="A48" s="282">
        <v>23</v>
      </c>
      <c r="B48" s="283" t="s">
        <v>806</v>
      </c>
      <c r="C48" s="284" t="s">
        <v>807</v>
      </c>
      <c r="D48" s="285" t="s">
        <v>174</v>
      </c>
      <c r="E48" s="286">
        <v>7.2</v>
      </c>
      <c r="F48" s="286">
        <v>0</v>
      </c>
      <c r="G48" s="287">
        <f>E48*F48</f>
        <v>0</v>
      </c>
      <c r="H48" s="288">
        <v>0</v>
      </c>
      <c r="I48" s="289">
        <f>E48*H48</f>
        <v>0</v>
      </c>
      <c r="J48" s="288">
        <v>0</v>
      </c>
      <c r="K48" s="289">
        <f>E48*J48</f>
        <v>0</v>
      </c>
      <c r="O48" s="281">
        <v>2</v>
      </c>
      <c r="AA48" s="251">
        <v>1</v>
      </c>
      <c r="AB48" s="251">
        <v>1</v>
      </c>
      <c r="AC48" s="251">
        <v>1</v>
      </c>
      <c r="AZ48" s="251">
        <v>1</v>
      </c>
      <c r="BA48" s="251">
        <f>IF(AZ48=1,G48,0)</f>
        <v>0</v>
      </c>
      <c r="BB48" s="251">
        <f>IF(AZ48=2,G48,0)</f>
        <v>0</v>
      </c>
      <c r="BC48" s="251">
        <f>IF(AZ48=3,G48,0)</f>
        <v>0</v>
      </c>
      <c r="BD48" s="251">
        <f>IF(AZ48=4,G48,0)</f>
        <v>0</v>
      </c>
      <c r="BE48" s="251">
        <f>IF(AZ48=5,G48,0)</f>
        <v>0</v>
      </c>
      <c r="CA48" s="290">
        <v>1</v>
      </c>
      <c r="CB48" s="290">
        <v>1</v>
      </c>
    </row>
    <row r="49" spans="1:57">
      <c r="A49" s="306"/>
      <c r="B49" s="307" t="s">
        <v>97</v>
      </c>
      <c r="C49" s="308" t="s">
        <v>805</v>
      </c>
      <c r="D49" s="309"/>
      <c r="E49" s="310"/>
      <c r="F49" s="311"/>
      <c r="G49" s="312">
        <f>SUM(G47:G48)</f>
        <v>0</v>
      </c>
      <c r="H49" s="313"/>
      <c r="I49" s="314">
        <f>SUM(I47:I48)</f>
        <v>0</v>
      </c>
      <c r="J49" s="313"/>
      <c r="K49" s="314">
        <f>SUM(K47:K48)</f>
        <v>0</v>
      </c>
      <c r="O49" s="281">
        <v>4</v>
      </c>
      <c r="BA49" s="315">
        <f>SUM(BA47:BA48)</f>
        <v>0</v>
      </c>
      <c r="BB49" s="315">
        <f>SUM(BB47:BB48)</f>
        <v>0</v>
      </c>
      <c r="BC49" s="315">
        <f>SUM(BC47:BC48)</f>
        <v>0</v>
      </c>
      <c r="BD49" s="315">
        <f>SUM(BD47:BD48)</f>
        <v>0</v>
      </c>
      <c r="BE49" s="315">
        <f>SUM(BE47:BE48)</f>
        <v>0</v>
      </c>
    </row>
    <row r="50" spans="1:57">
      <c r="E50" s="251"/>
    </row>
    <row r="51" spans="1:57">
      <c r="E51" s="251"/>
    </row>
    <row r="52" spans="1:57">
      <c r="E52" s="251"/>
    </row>
    <row r="53" spans="1:57">
      <c r="E53" s="251"/>
    </row>
    <row r="54" spans="1:57">
      <c r="E54" s="251"/>
    </row>
    <row r="55" spans="1:57">
      <c r="E55" s="251"/>
    </row>
    <row r="56" spans="1:57">
      <c r="E56" s="251"/>
    </row>
    <row r="57" spans="1:57">
      <c r="E57" s="251"/>
    </row>
    <row r="58" spans="1:57">
      <c r="E58" s="251"/>
    </row>
    <row r="59" spans="1:57">
      <c r="E59" s="251"/>
    </row>
    <row r="60" spans="1:57">
      <c r="E60" s="251"/>
    </row>
    <row r="61" spans="1:57">
      <c r="E61" s="251"/>
    </row>
    <row r="62" spans="1:57">
      <c r="E62" s="251"/>
    </row>
    <row r="63" spans="1:57">
      <c r="E63" s="251"/>
    </row>
    <row r="64" spans="1:57">
      <c r="E64" s="251"/>
    </row>
    <row r="65" spans="1:7">
      <c r="E65" s="251"/>
    </row>
    <row r="66" spans="1:7">
      <c r="E66" s="251"/>
    </row>
    <row r="67" spans="1:7">
      <c r="E67" s="251"/>
    </row>
    <row r="68" spans="1:7">
      <c r="E68" s="251"/>
    </row>
    <row r="69" spans="1:7">
      <c r="E69" s="251"/>
    </row>
    <row r="70" spans="1:7">
      <c r="E70" s="251"/>
    </row>
    <row r="71" spans="1:7">
      <c r="E71" s="251"/>
    </row>
    <row r="72" spans="1:7">
      <c r="E72" s="251"/>
    </row>
    <row r="73" spans="1:7">
      <c r="A73" s="305"/>
      <c r="B73" s="305"/>
      <c r="C73" s="305"/>
      <c r="D73" s="305"/>
      <c r="E73" s="305"/>
      <c r="F73" s="305"/>
      <c r="G73" s="305"/>
    </row>
    <row r="74" spans="1:7">
      <c r="A74" s="305"/>
      <c r="B74" s="305"/>
      <c r="C74" s="305"/>
      <c r="D74" s="305"/>
      <c r="E74" s="305"/>
      <c r="F74" s="305"/>
      <c r="G74" s="305"/>
    </row>
    <row r="75" spans="1:7">
      <c r="A75" s="305"/>
      <c r="B75" s="305"/>
      <c r="C75" s="305"/>
      <c r="D75" s="305"/>
      <c r="E75" s="305"/>
      <c r="F75" s="305"/>
      <c r="G75" s="305"/>
    </row>
    <row r="76" spans="1:7">
      <c r="A76" s="305"/>
      <c r="B76" s="305"/>
      <c r="C76" s="305"/>
      <c r="D76" s="305"/>
      <c r="E76" s="305"/>
      <c r="F76" s="305"/>
      <c r="G76" s="305"/>
    </row>
    <row r="77" spans="1:7">
      <c r="E77" s="251"/>
    </row>
    <row r="78" spans="1:7">
      <c r="E78" s="251"/>
    </row>
    <row r="79" spans="1:7">
      <c r="E79" s="251"/>
    </row>
    <row r="80" spans="1:7">
      <c r="E80" s="251"/>
    </row>
    <row r="81" spans="5:5">
      <c r="E81" s="251"/>
    </row>
    <row r="82" spans="5:5">
      <c r="E82" s="251"/>
    </row>
    <row r="83" spans="5:5">
      <c r="E83" s="251"/>
    </row>
    <row r="84" spans="5:5">
      <c r="E84" s="251"/>
    </row>
    <row r="85" spans="5:5">
      <c r="E85" s="251"/>
    </row>
    <row r="86" spans="5:5">
      <c r="E86" s="251"/>
    </row>
    <row r="87" spans="5:5">
      <c r="E87" s="251"/>
    </row>
    <row r="88" spans="5:5">
      <c r="E88" s="251"/>
    </row>
    <row r="89" spans="5:5">
      <c r="E89" s="251"/>
    </row>
    <row r="90" spans="5:5">
      <c r="E90" s="251"/>
    </row>
    <row r="91" spans="5:5">
      <c r="E91" s="251"/>
    </row>
    <row r="92" spans="5:5">
      <c r="E92" s="251"/>
    </row>
    <row r="93" spans="5:5">
      <c r="E93" s="251"/>
    </row>
    <row r="94" spans="5:5">
      <c r="E94" s="251"/>
    </row>
    <row r="95" spans="5:5">
      <c r="E95" s="251"/>
    </row>
    <row r="96" spans="5:5">
      <c r="E96" s="251"/>
    </row>
    <row r="97" spans="1:7">
      <c r="E97" s="251"/>
    </row>
    <row r="98" spans="1:7">
      <c r="E98" s="251"/>
    </row>
    <row r="99" spans="1:7">
      <c r="E99" s="251"/>
    </row>
    <row r="100" spans="1:7">
      <c r="E100" s="251"/>
    </row>
    <row r="101" spans="1:7">
      <c r="E101" s="251"/>
    </row>
    <row r="102" spans="1:7">
      <c r="E102" s="251"/>
    </row>
    <row r="103" spans="1:7">
      <c r="E103" s="251"/>
    </row>
    <row r="104" spans="1:7">
      <c r="E104" s="251"/>
    </row>
    <row r="105" spans="1:7">
      <c r="E105" s="251"/>
    </row>
    <row r="106" spans="1:7">
      <c r="E106" s="251"/>
    </row>
    <row r="107" spans="1:7">
      <c r="E107" s="251"/>
    </row>
    <row r="108" spans="1:7">
      <c r="A108" s="316"/>
      <c r="B108" s="316"/>
    </row>
    <row r="109" spans="1:7">
      <c r="A109" s="305"/>
      <c r="B109" s="305"/>
      <c r="C109" s="317"/>
      <c r="D109" s="317"/>
      <c r="E109" s="318"/>
      <c r="F109" s="317"/>
      <c r="G109" s="319"/>
    </row>
    <row r="110" spans="1:7">
      <c r="A110" s="320"/>
      <c r="B110" s="320"/>
      <c r="C110" s="305"/>
      <c r="D110" s="305"/>
      <c r="E110" s="321"/>
      <c r="F110" s="305"/>
      <c r="G110" s="305"/>
    </row>
    <row r="111" spans="1:7">
      <c r="A111" s="305"/>
      <c r="B111" s="305"/>
      <c r="C111" s="305"/>
      <c r="D111" s="305"/>
      <c r="E111" s="321"/>
      <c r="F111" s="305"/>
      <c r="G111" s="305"/>
    </row>
    <row r="112" spans="1:7">
      <c r="A112" s="305"/>
      <c r="B112" s="305"/>
      <c r="C112" s="305"/>
      <c r="D112" s="305"/>
      <c r="E112" s="321"/>
      <c r="F112" s="305"/>
      <c r="G112" s="305"/>
    </row>
    <row r="113" spans="1:7">
      <c r="A113" s="305"/>
      <c r="B113" s="305"/>
      <c r="C113" s="305"/>
      <c r="D113" s="305"/>
      <c r="E113" s="321"/>
      <c r="F113" s="305"/>
      <c r="G113" s="305"/>
    </row>
    <row r="114" spans="1:7">
      <c r="A114" s="305"/>
      <c r="B114" s="305"/>
      <c r="C114" s="305"/>
      <c r="D114" s="305"/>
      <c r="E114" s="321"/>
      <c r="F114" s="305"/>
      <c r="G114" s="305"/>
    </row>
    <row r="115" spans="1:7">
      <c r="A115" s="305"/>
      <c r="B115" s="305"/>
      <c r="C115" s="305"/>
      <c r="D115" s="305"/>
      <c r="E115" s="321"/>
      <c r="F115" s="305"/>
      <c r="G115" s="305"/>
    </row>
    <row r="116" spans="1:7">
      <c r="A116" s="305"/>
      <c r="B116" s="305"/>
      <c r="C116" s="305"/>
      <c r="D116" s="305"/>
      <c r="E116" s="321"/>
      <c r="F116" s="305"/>
      <c r="G116" s="305"/>
    </row>
    <row r="117" spans="1:7">
      <c r="A117" s="305"/>
      <c r="B117" s="305"/>
      <c r="C117" s="305"/>
      <c r="D117" s="305"/>
      <c r="E117" s="321"/>
      <c r="F117" s="305"/>
      <c r="G117" s="305"/>
    </row>
    <row r="118" spans="1:7">
      <c r="A118" s="305"/>
      <c r="B118" s="305"/>
      <c r="C118" s="305"/>
      <c r="D118" s="305"/>
      <c r="E118" s="321"/>
      <c r="F118" s="305"/>
      <c r="G118" s="305"/>
    </row>
    <row r="119" spans="1:7">
      <c r="A119" s="305"/>
      <c r="B119" s="305"/>
      <c r="C119" s="305"/>
      <c r="D119" s="305"/>
      <c r="E119" s="321"/>
      <c r="F119" s="305"/>
      <c r="G119" s="305"/>
    </row>
    <row r="120" spans="1:7">
      <c r="A120" s="305"/>
      <c r="B120" s="305"/>
      <c r="C120" s="305"/>
      <c r="D120" s="305"/>
      <c r="E120" s="321"/>
      <c r="F120" s="305"/>
      <c r="G120" s="305"/>
    </row>
    <row r="121" spans="1:7">
      <c r="A121" s="305"/>
      <c r="B121" s="305"/>
      <c r="C121" s="305"/>
      <c r="D121" s="305"/>
      <c r="E121" s="321"/>
      <c r="F121" s="305"/>
      <c r="G121" s="305"/>
    </row>
    <row r="122" spans="1:7">
      <c r="A122" s="305"/>
      <c r="B122" s="305"/>
      <c r="C122" s="305"/>
      <c r="D122" s="305"/>
      <c r="E122" s="321"/>
      <c r="F122" s="305"/>
      <c r="G122" s="305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4"/>
  <dimension ref="A1:BE55"/>
  <sheetViews>
    <sheetView workbookViewId="0"/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>
      <c r="A1" s="88" t="s">
        <v>98</v>
      </c>
      <c r="B1" s="89"/>
      <c r="C1" s="89"/>
      <c r="D1" s="89"/>
      <c r="E1" s="89"/>
      <c r="F1" s="89"/>
      <c r="G1" s="89"/>
    </row>
    <row r="2" spans="1:57" ht="12.75" customHeight="1">
      <c r="A2" s="90" t="s">
        <v>28</v>
      </c>
      <c r="B2" s="91"/>
      <c r="C2" s="92">
        <v>4</v>
      </c>
      <c r="D2" s="92" t="s">
        <v>809</v>
      </c>
      <c r="E2" s="91"/>
      <c r="F2" s="93" t="s">
        <v>29</v>
      </c>
      <c r="G2" s="94"/>
    </row>
    <row r="3" spans="1:57" ht="3" hidden="1" customHeight="1">
      <c r="A3" s="95"/>
      <c r="B3" s="96"/>
      <c r="C3" s="97"/>
      <c r="D3" s="97"/>
      <c r="E3" s="96"/>
      <c r="F3" s="98"/>
      <c r="G3" s="99"/>
    </row>
    <row r="4" spans="1:57" ht="12" customHeight="1">
      <c r="A4" s="100" t="s">
        <v>30</v>
      </c>
      <c r="B4" s="96"/>
      <c r="C4" s="97"/>
      <c r="D4" s="97"/>
      <c r="E4" s="96"/>
      <c r="F4" s="98" t="s">
        <v>31</v>
      </c>
      <c r="G4" s="101"/>
    </row>
    <row r="5" spans="1:57" ht="12.95" customHeight="1">
      <c r="A5" s="102" t="s">
        <v>103</v>
      </c>
      <c r="B5" s="103"/>
      <c r="C5" s="104" t="s">
        <v>104</v>
      </c>
      <c r="D5" s="105"/>
      <c r="E5" s="106"/>
      <c r="F5" s="98" t="s">
        <v>32</v>
      </c>
      <c r="G5" s="99"/>
    </row>
    <row r="6" spans="1:57" ht="12.95" customHeight="1">
      <c r="A6" s="100" t="s">
        <v>33</v>
      </c>
      <c r="B6" s="96"/>
      <c r="C6" s="97"/>
      <c r="D6" s="97"/>
      <c r="E6" s="96"/>
      <c r="F6" s="107" t="s">
        <v>34</v>
      </c>
      <c r="G6" s="108"/>
      <c r="O6" s="109"/>
    </row>
    <row r="7" spans="1:57" ht="12.95" customHeight="1">
      <c r="A7" s="110" t="s">
        <v>100</v>
      </c>
      <c r="B7" s="111"/>
      <c r="C7" s="112" t="s">
        <v>101</v>
      </c>
      <c r="D7" s="113"/>
      <c r="E7" s="113"/>
      <c r="F7" s="114" t="s">
        <v>35</v>
      </c>
      <c r="G7" s="108">
        <f>IF(G6=0,,ROUND((F30+F32)/G6,1))</f>
        <v>0</v>
      </c>
    </row>
    <row r="8" spans="1:57">
      <c r="A8" s="115" t="s">
        <v>36</v>
      </c>
      <c r="B8" s="98"/>
      <c r="C8" s="116"/>
      <c r="D8" s="116"/>
      <c r="E8" s="117"/>
      <c r="F8" s="118" t="s">
        <v>37</v>
      </c>
      <c r="G8" s="119"/>
      <c r="H8" s="120"/>
      <c r="I8" s="121"/>
    </row>
    <row r="9" spans="1:57">
      <c r="A9" s="115" t="s">
        <v>38</v>
      </c>
      <c r="B9" s="98"/>
      <c r="C9" s="116"/>
      <c r="D9" s="116"/>
      <c r="E9" s="117"/>
      <c r="F9" s="98"/>
      <c r="G9" s="122"/>
      <c r="H9" s="123"/>
    </row>
    <row r="10" spans="1:57">
      <c r="A10" s="115" t="s">
        <v>39</v>
      </c>
      <c r="B10" s="98"/>
      <c r="C10" s="116"/>
      <c r="D10" s="116"/>
      <c r="E10" s="116"/>
      <c r="F10" s="124"/>
      <c r="G10" s="125"/>
      <c r="H10" s="126"/>
    </row>
    <row r="11" spans="1:57" ht="13.5" customHeight="1">
      <c r="A11" s="115" t="s">
        <v>40</v>
      </c>
      <c r="B11" s="98"/>
      <c r="C11" s="116"/>
      <c r="D11" s="116"/>
      <c r="E11" s="116"/>
      <c r="F11" s="127" t="s">
        <v>41</v>
      </c>
      <c r="G11" s="128"/>
      <c r="H11" s="123"/>
      <c r="BA11" s="129"/>
      <c r="BB11" s="129"/>
      <c r="BC11" s="129"/>
      <c r="BD11" s="129"/>
      <c r="BE11" s="129"/>
    </row>
    <row r="12" spans="1:57" ht="12.75" customHeight="1">
      <c r="A12" s="130" t="s">
        <v>42</v>
      </c>
      <c r="B12" s="96"/>
      <c r="C12" s="131"/>
      <c r="D12" s="131"/>
      <c r="E12" s="131"/>
      <c r="F12" s="132" t="s">
        <v>43</v>
      </c>
      <c r="G12" s="133"/>
      <c r="H12" s="123"/>
    </row>
    <row r="13" spans="1:57" ht="28.5" customHeight="1" thickBot="1">
      <c r="A13" s="134" t="s">
        <v>44</v>
      </c>
      <c r="B13" s="135"/>
      <c r="C13" s="135"/>
      <c r="D13" s="135"/>
      <c r="E13" s="136"/>
      <c r="F13" s="136"/>
      <c r="G13" s="137"/>
      <c r="H13" s="123"/>
    </row>
    <row r="14" spans="1:57" ht="17.25" customHeight="1" thickBot="1">
      <c r="A14" s="138" t="s">
        <v>45</v>
      </c>
      <c r="B14" s="139"/>
      <c r="C14" s="140"/>
      <c r="D14" s="141" t="s">
        <v>46</v>
      </c>
      <c r="E14" s="142"/>
      <c r="F14" s="142"/>
      <c r="G14" s="140"/>
    </row>
    <row r="15" spans="1:57" ht="15.95" customHeight="1">
      <c r="A15" s="143"/>
      <c r="B15" s="144" t="s">
        <v>47</v>
      </c>
      <c r="C15" s="145">
        <f>'SO01 4 Rek'!E18</f>
        <v>0</v>
      </c>
      <c r="D15" s="146">
        <f>'SO01 4 Rek'!A26</f>
        <v>0</v>
      </c>
      <c r="E15" s="147"/>
      <c r="F15" s="148"/>
      <c r="G15" s="145">
        <f>'SO01 4 Rek'!I26</f>
        <v>0</v>
      </c>
    </row>
    <row r="16" spans="1:57" ht="15.95" customHeight="1">
      <c r="A16" s="143" t="s">
        <v>48</v>
      </c>
      <c r="B16" s="144" t="s">
        <v>49</v>
      </c>
      <c r="C16" s="145">
        <f>'SO01 4 Rek'!F18</f>
        <v>0</v>
      </c>
      <c r="D16" s="149"/>
      <c r="E16" s="150"/>
      <c r="F16" s="151"/>
      <c r="G16" s="145"/>
    </row>
    <row r="17" spans="1:7" ht="15.95" customHeight="1">
      <c r="A17" s="143" t="s">
        <v>50</v>
      </c>
      <c r="B17" s="144" t="s">
        <v>51</v>
      </c>
      <c r="C17" s="145">
        <f>'SO01 4 Rek'!H18</f>
        <v>0</v>
      </c>
      <c r="D17" s="149"/>
      <c r="E17" s="150"/>
      <c r="F17" s="151"/>
      <c r="G17" s="145"/>
    </row>
    <row r="18" spans="1:7" ht="15.95" customHeight="1">
      <c r="A18" s="152" t="s">
        <v>52</v>
      </c>
      <c r="B18" s="153" t="s">
        <v>53</v>
      </c>
      <c r="C18" s="145">
        <f>'SO01 4 Rek'!G18</f>
        <v>0</v>
      </c>
      <c r="D18" s="149"/>
      <c r="E18" s="150"/>
      <c r="F18" s="151"/>
      <c r="G18" s="145"/>
    </row>
    <row r="19" spans="1:7" ht="15.95" customHeight="1">
      <c r="A19" s="154" t="s">
        <v>54</v>
      </c>
      <c r="B19" s="144"/>
      <c r="C19" s="145">
        <f>SUM(C15:C18)</f>
        <v>0</v>
      </c>
      <c r="D19" s="155"/>
      <c r="E19" s="150"/>
      <c r="F19" s="151"/>
      <c r="G19" s="145"/>
    </row>
    <row r="20" spans="1:7" ht="15.95" customHeight="1">
      <c r="A20" s="154"/>
      <c r="B20" s="144"/>
      <c r="C20" s="145"/>
      <c r="D20" s="149"/>
      <c r="E20" s="150"/>
      <c r="F20" s="151"/>
      <c r="G20" s="145"/>
    </row>
    <row r="21" spans="1:7" ht="15.95" customHeight="1">
      <c r="A21" s="154" t="s">
        <v>27</v>
      </c>
      <c r="B21" s="144"/>
      <c r="C21" s="145">
        <f>'SO01 4 Rek'!I18</f>
        <v>0</v>
      </c>
      <c r="D21" s="149"/>
      <c r="E21" s="150"/>
      <c r="F21" s="151"/>
      <c r="G21" s="145"/>
    </row>
    <row r="22" spans="1:7" ht="15.95" customHeight="1">
      <c r="A22" s="156" t="s">
        <v>55</v>
      </c>
      <c r="B22" s="123"/>
      <c r="C22" s="145">
        <f>C19+C21</f>
        <v>0</v>
      </c>
      <c r="D22" s="149" t="s">
        <v>56</v>
      </c>
      <c r="E22" s="150"/>
      <c r="F22" s="151"/>
      <c r="G22" s="145">
        <f>G23-SUM(G15:G21)</f>
        <v>0</v>
      </c>
    </row>
    <row r="23" spans="1:7" ht="15.95" customHeight="1" thickBot="1">
      <c r="A23" s="157" t="s">
        <v>57</v>
      </c>
      <c r="B23" s="158"/>
      <c r="C23" s="159">
        <f>C22+G23</f>
        <v>0</v>
      </c>
      <c r="D23" s="160" t="s">
        <v>58</v>
      </c>
      <c r="E23" s="161"/>
      <c r="F23" s="162"/>
      <c r="G23" s="145">
        <f>'SO01 4 Rek'!H24</f>
        <v>0</v>
      </c>
    </row>
    <row r="24" spans="1:7">
      <c r="A24" s="163" t="s">
        <v>59</v>
      </c>
      <c r="B24" s="164"/>
      <c r="C24" s="165"/>
      <c r="D24" s="164" t="s">
        <v>60</v>
      </c>
      <c r="E24" s="164"/>
      <c r="F24" s="166" t="s">
        <v>61</v>
      </c>
      <c r="G24" s="167"/>
    </row>
    <row r="25" spans="1:7">
      <c r="A25" s="156" t="s">
        <v>62</v>
      </c>
      <c r="B25" s="123"/>
      <c r="C25" s="168"/>
      <c r="D25" s="123" t="s">
        <v>62</v>
      </c>
      <c r="F25" s="169" t="s">
        <v>62</v>
      </c>
      <c r="G25" s="170"/>
    </row>
    <row r="26" spans="1:7" ht="37.5" customHeight="1">
      <c r="A26" s="156" t="s">
        <v>63</v>
      </c>
      <c r="B26" s="171"/>
      <c r="C26" s="168"/>
      <c r="D26" s="123" t="s">
        <v>63</v>
      </c>
      <c r="F26" s="169" t="s">
        <v>63</v>
      </c>
      <c r="G26" s="170"/>
    </row>
    <row r="27" spans="1:7">
      <c r="A27" s="156"/>
      <c r="B27" s="172"/>
      <c r="C27" s="168"/>
      <c r="D27" s="123"/>
      <c r="F27" s="169"/>
      <c r="G27" s="170"/>
    </row>
    <row r="28" spans="1:7">
      <c r="A28" s="156" t="s">
        <v>64</v>
      </c>
      <c r="B28" s="123"/>
      <c r="C28" s="168"/>
      <c r="D28" s="169" t="s">
        <v>65</v>
      </c>
      <c r="E28" s="168"/>
      <c r="F28" s="173" t="s">
        <v>65</v>
      </c>
      <c r="G28" s="170"/>
    </row>
    <row r="29" spans="1:7" ht="69" customHeight="1">
      <c r="A29" s="156"/>
      <c r="B29" s="123"/>
      <c r="C29" s="174"/>
      <c r="D29" s="175"/>
      <c r="E29" s="174"/>
      <c r="F29" s="123"/>
      <c r="G29" s="170"/>
    </row>
    <row r="30" spans="1:7">
      <c r="A30" s="176" t="s">
        <v>11</v>
      </c>
      <c r="B30" s="177"/>
      <c r="C30" s="178">
        <v>20</v>
      </c>
      <c r="D30" s="177" t="s">
        <v>66</v>
      </c>
      <c r="E30" s="179"/>
      <c r="F30" s="180">
        <f>ROUND(C23-F32,0)</f>
        <v>0</v>
      </c>
      <c r="G30" s="181"/>
    </row>
    <row r="31" spans="1:7">
      <c r="A31" s="176" t="s">
        <v>67</v>
      </c>
      <c r="B31" s="177"/>
      <c r="C31" s="178">
        <f>C30</f>
        <v>20</v>
      </c>
      <c r="D31" s="177" t="s">
        <v>68</v>
      </c>
      <c r="E31" s="179"/>
      <c r="F31" s="180">
        <f>ROUND(PRODUCT(F30,C31/100),1)</f>
        <v>0</v>
      </c>
      <c r="G31" s="181"/>
    </row>
    <row r="32" spans="1:7">
      <c r="A32" s="176" t="s">
        <v>11</v>
      </c>
      <c r="B32" s="177"/>
      <c r="C32" s="178">
        <v>0</v>
      </c>
      <c r="D32" s="177" t="s">
        <v>68</v>
      </c>
      <c r="E32" s="179"/>
      <c r="F32" s="180">
        <v>0</v>
      </c>
      <c r="G32" s="181"/>
    </row>
    <row r="33" spans="1:8">
      <c r="A33" s="176" t="s">
        <v>67</v>
      </c>
      <c r="B33" s="182"/>
      <c r="C33" s="183">
        <f>C32</f>
        <v>0</v>
      </c>
      <c r="D33" s="177" t="s">
        <v>68</v>
      </c>
      <c r="E33" s="151"/>
      <c r="F33" s="180">
        <f>ROUND(PRODUCT(F32,C33/100),1)</f>
        <v>0</v>
      </c>
      <c r="G33" s="181"/>
    </row>
    <row r="34" spans="1:8" s="189" customFormat="1" ht="19.5" customHeight="1" thickBot="1">
      <c r="A34" s="184" t="s">
        <v>69</v>
      </c>
      <c r="B34" s="185"/>
      <c r="C34" s="185"/>
      <c r="D34" s="185"/>
      <c r="E34" s="186"/>
      <c r="F34" s="187">
        <f>CEILING(SUM(F30:F33),IF(SUM(F30:F33)&gt;=0,1,-1))</f>
        <v>0</v>
      </c>
      <c r="G34" s="188"/>
    </row>
    <row r="36" spans="1:8">
      <c r="A36" s="1" t="s">
        <v>70</v>
      </c>
      <c r="B36" s="1"/>
      <c r="C36" s="1"/>
      <c r="D36" s="1"/>
      <c r="E36" s="1"/>
      <c r="F36" s="1"/>
      <c r="G36" s="1"/>
      <c r="H36" t="s">
        <v>1</v>
      </c>
    </row>
    <row r="37" spans="1:8" ht="14.25" customHeight="1">
      <c r="A37" s="1"/>
      <c r="B37" s="190"/>
      <c r="C37" s="190"/>
      <c r="D37" s="190"/>
      <c r="E37" s="190"/>
      <c r="F37" s="190"/>
      <c r="G37" s="190"/>
      <c r="H37" t="s">
        <v>1</v>
      </c>
    </row>
    <row r="38" spans="1:8" ht="12.75" customHeight="1">
      <c r="A38" s="191"/>
      <c r="B38" s="190"/>
      <c r="C38" s="190"/>
      <c r="D38" s="190"/>
      <c r="E38" s="190"/>
      <c r="F38" s="190"/>
      <c r="G38" s="190"/>
      <c r="H38" t="s">
        <v>1</v>
      </c>
    </row>
    <row r="39" spans="1:8">
      <c r="A39" s="191"/>
      <c r="B39" s="190"/>
      <c r="C39" s="190"/>
      <c r="D39" s="190"/>
      <c r="E39" s="190"/>
      <c r="F39" s="190"/>
      <c r="G39" s="190"/>
      <c r="H39" t="s">
        <v>1</v>
      </c>
    </row>
    <row r="40" spans="1:8">
      <c r="A40" s="191"/>
      <c r="B40" s="190"/>
      <c r="C40" s="190"/>
      <c r="D40" s="190"/>
      <c r="E40" s="190"/>
      <c r="F40" s="190"/>
      <c r="G40" s="190"/>
      <c r="H40" t="s">
        <v>1</v>
      </c>
    </row>
    <row r="41" spans="1:8">
      <c r="A41" s="191"/>
      <c r="B41" s="190"/>
      <c r="C41" s="190"/>
      <c r="D41" s="190"/>
      <c r="E41" s="190"/>
      <c r="F41" s="190"/>
      <c r="G41" s="190"/>
      <c r="H41" t="s">
        <v>1</v>
      </c>
    </row>
    <row r="42" spans="1:8">
      <c r="A42" s="191"/>
      <c r="B42" s="190"/>
      <c r="C42" s="190"/>
      <c r="D42" s="190"/>
      <c r="E42" s="190"/>
      <c r="F42" s="190"/>
      <c r="G42" s="190"/>
      <c r="H42" t="s">
        <v>1</v>
      </c>
    </row>
    <row r="43" spans="1:8">
      <c r="A43" s="191"/>
      <c r="B43" s="190"/>
      <c r="C43" s="190"/>
      <c r="D43" s="190"/>
      <c r="E43" s="190"/>
      <c r="F43" s="190"/>
      <c r="G43" s="190"/>
      <c r="H43" t="s">
        <v>1</v>
      </c>
    </row>
    <row r="44" spans="1:8">
      <c r="A44" s="191"/>
      <c r="B44" s="190"/>
      <c r="C44" s="190"/>
      <c r="D44" s="190"/>
      <c r="E44" s="190"/>
      <c r="F44" s="190"/>
      <c r="G44" s="190"/>
      <c r="H44" t="s">
        <v>1</v>
      </c>
    </row>
    <row r="45" spans="1:8" ht="0.75" customHeight="1">
      <c r="A45" s="191"/>
      <c r="B45" s="190"/>
      <c r="C45" s="190"/>
      <c r="D45" s="190"/>
      <c r="E45" s="190"/>
      <c r="F45" s="190"/>
      <c r="G45" s="190"/>
      <c r="H45" t="s">
        <v>1</v>
      </c>
    </row>
    <row r="46" spans="1:8">
      <c r="B46" s="192"/>
      <c r="C46" s="192"/>
      <c r="D46" s="192"/>
      <c r="E46" s="192"/>
      <c r="F46" s="192"/>
      <c r="G46" s="192"/>
    </row>
    <row r="47" spans="1:8">
      <c r="B47" s="192"/>
      <c r="C47" s="192"/>
      <c r="D47" s="192"/>
      <c r="E47" s="192"/>
      <c r="F47" s="192"/>
      <c r="G47" s="192"/>
    </row>
    <row r="48" spans="1:8">
      <c r="B48" s="192"/>
      <c r="C48" s="192"/>
      <c r="D48" s="192"/>
      <c r="E48" s="192"/>
      <c r="F48" s="192"/>
      <c r="G48" s="192"/>
    </row>
    <row r="49" spans="2:7">
      <c r="B49" s="192"/>
      <c r="C49" s="192"/>
      <c r="D49" s="192"/>
      <c r="E49" s="192"/>
      <c r="F49" s="192"/>
      <c r="G49" s="192"/>
    </row>
    <row r="50" spans="2:7">
      <c r="B50" s="192"/>
      <c r="C50" s="192"/>
      <c r="D50" s="192"/>
      <c r="E50" s="192"/>
      <c r="F50" s="192"/>
      <c r="G50" s="192"/>
    </row>
    <row r="51" spans="2:7">
      <c r="B51" s="192"/>
      <c r="C51" s="192"/>
      <c r="D51" s="192"/>
      <c r="E51" s="192"/>
      <c r="F51" s="192"/>
      <c r="G51" s="192"/>
    </row>
    <row r="52" spans="2:7">
      <c r="B52" s="192"/>
      <c r="C52" s="192"/>
      <c r="D52" s="192"/>
      <c r="E52" s="192"/>
      <c r="F52" s="192"/>
      <c r="G52" s="192"/>
    </row>
    <row r="53" spans="2:7">
      <c r="B53" s="192"/>
      <c r="C53" s="192"/>
      <c r="D53" s="192"/>
      <c r="E53" s="192"/>
      <c r="F53" s="192"/>
      <c r="G53" s="192"/>
    </row>
    <row r="54" spans="2:7">
      <c r="B54" s="192"/>
      <c r="C54" s="192"/>
      <c r="D54" s="192"/>
      <c r="E54" s="192"/>
      <c r="F54" s="192"/>
      <c r="G54" s="192"/>
    </row>
    <row r="55" spans="2:7">
      <c r="B55" s="192"/>
      <c r="C55" s="192"/>
      <c r="D55" s="192"/>
      <c r="E55" s="192"/>
      <c r="F55" s="192"/>
      <c r="G55" s="192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4"/>
  <dimension ref="A1:BE75"/>
  <sheetViews>
    <sheetView workbookViewId="0">
      <selection sqref="A1:B1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>
      <c r="A1" s="193" t="s">
        <v>2</v>
      </c>
      <c r="B1" s="194"/>
      <c r="C1" s="195" t="s">
        <v>102</v>
      </c>
      <c r="D1" s="196"/>
      <c r="E1" s="197"/>
      <c r="F1" s="196"/>
      <c r="G1" s="198" t="s">
        <v>71</v>
      </c>
      <c r="H1" s="199">
        <v>4</v>
      </c>
      <c r="I1" s="200"/>
    </row>
    <row r="2" spans="1:9" ht="13.5" thickBot="1">
      <c r="A2" s="201" t="s">
        <v>72</v>
      </c>
      <c r="B2" s="202"/>
      <c r="C2" s="203" t="s">
        <v>105</v>
      </c>
      <c r="D2" s="204"/>
      <c r="E2" s="205"/>
      <c r="F2" s="204"/>
      <c r="G2" s="206" t="s">
        <v>809</v>
      </c>
      <c r="H2" s="207"/>
      <c r="I2" s="208"/>
    </row>
    <row r="3" spans="1:9" ht="13.5" thickTop="1">
      <c r="F3" s="123"/>
    </row>
    <row r="4" spans="1:9" ht="19.5" customHeight="1">
      <c r="A4" s="209" t="s">
        <v>73</v>
      </c>
      <c r="B4" s="210"/>
      <c r="C4" s="210"/>
      <c r="D4" s="210"/>
      <c r="E4" s="211"/>
      <c r="F4" s="210"/>
      <c r="G4" s="210"/>
      <c r="H4" s="210"/>
      <c r="I4" s="210"/>
    </row>
    <row r="5" spans="1:9" ht="13.5" thickBot="1"/>
    <row r="6" spans="1:9" s="123" customFormat="1" ht="13.5" thickBot="1">
      <c r="A6" s="212"/>
      <c r="B6" s="213" t="s">
        <v>74</v>
      </c>
      <c r="C6" s="213"/>
      <c r="D6" s="214"/>
      <c r="E6" s="215" t="s">
        <v>23</v>
      </c>
      <c r="F6" s="216" t="s">
        <v>24</v>
      </c>
      <c r="G6" s="216" t="s">
        <v>25</v>
      </c>
      <c r="H6" s="216" t="s">
        <v>26</v>
      </c>
      <c r="I6" s="217" t="s">
        <v>27</v>
      </c>
    </row>
    <row r="7" spans="1:9" s="123" customFormat="1">
      <c r="A7" s="322" t="str">
        <f>'SO01 4 Pol'!B7</f>
        <v>11</v>
      </c>
      <c r="B7" s="69" t="str">
        <f>'SO01 4 Pol'!C7</f>
        <v>Přípravné a přidružené práce</v>
      </c>
      <c r="D7" s="218"/>
      <c r="E7" s="323">
        <f>'SO01 4 Pol'!BA10</f>
        <v>0</v>
      </c>
      <c r="F7" s="324">
        <f>'SO01 4 Pol'!BB10</f>
        <v>0</v>
      </c>
      <c r="G7" s="324">
        <f>'SO01 4 Pol'!BC10</f>
        <v>0</v>
      </c>
      <c r="H7" s="324">
        <f>'SO01 4 Pol'!BD10</f>
        <v>0</v>
      </c>
      <c r="I7" s="325">
        <f>'SO01 4 Pol'!BE10</f>
        <v>0</v>
      </c>
    </row>
    <row r="8" spans="1:9" s="123" customFormat="1">
      <c r="A8" s="322" t="str">
        <f>'SO01 4 Pol'!B11</f>
        <v>13</v>
      </c>
      <c r="B8" s="69" t="str">
        <f>'SO01 4 Pol'!C11</f>
        <v>Hloubené vykopávky</v>
      </c>
      <c r="D8" s="218"/>
      <c r="E8" s="323">
        <f>'SO01 4 Pol'!BA16</f>
        <v>0</v>
      </c>
      <c r="F8" s="324">
        <f>'SO01 4 Pol'!BB16</f>
        <v>0</v>
      </c>
      <c r="G8" s="324">
        <f>'SO01 4 Pol'!BC16</f>
        <v>0</v>
      </c>
      <c r="H8" s="324">
        <f>'SO01 4 Pol'!BD16</f>
        <v>0</v>
      </c>
      <c r="I8" s="325">
        <f>'SO01 4 Pol'!BE16</f>
        <v>0</v>
      </c>
    </row>
    <row r="9" spans="1:9" s="123" customFormat="1">
      <c r="A9" s="322" t="str">
        <f>'SO01 4 Pol'!B17</f>
        <v>15</v>
      </c>
      <c r="B9" s="69" t="str">
        <f>'SO01 4 Pol'!C17</f>
        <v>Roubení</v>
      </c>
      <c r="D9" s="218"/>
      <c r="E9" s="323">
        <f>'SO01 4 Pol'!BA20</f>
        <v>0</v>
      </c>
      <c r="F9" s="324">
        <f>'SO01 4 Pol'!BB20</f>
        <v>0</v>
      </c>
      <c r="G9" s="324">
        <f>'SO01 4 Pol'!BC20</f>
        <v>0</v>
      </c>
      <c r="H9" s="324">
        <f>'SO01 4 Pol'!BD20</f>
        <v>0</v>
      </c>
      <c r="I9" s="325">
        <f>'SO01 4 Pol'!BE20</f>
        <v>0</v>
      </c>
    </row>
    <row r="10" spans="1:9" s="123" customFormat="1">
      <c r="A10" s="322" t="str">
        <f>'SO01 4 Pol'!B21</f>
        <v>16</v>
      </c>
      <c r="B10" s="69" t="str">
        <f>'SO01 4 Pol'!C21</f>
        <v>Přemístění výkopku</v>
      </c>
      <c r="D10" s="218"/>
      <c r="E10" s="323">
        <f>'SO01 4 Pol'!BA25</f>
        <v>0</v>
      </c>
      <c r="F10" s="324">
        <f>'SO01 4 Pol'!BB25</f>
        <v>0</v>
      </c>
      <c r="G10" s="324">
        <f>'SO01 4 Pol'!BC25</f>
        <v>0</v>
      </c>
      <c r="H10" s="324">
        <f>'SO01 4 Pol'!BD25</f>
        <v>0</v>
      </c>
      <c r="I10" s="325">
        <f>'SO01 4 Pol'!BE25</f>
        <v>0</v>
      </c>
    </row>
    <row r="11" spans="1:9" s="123" customFormat="1">
      <c r="A11" s="322" t="str">
        <f>'SO01 4 Pol'!B26</f>
        <v>17</v>
      </c>
      <c r="B11" s="69" t="str">
        <f>'SO01 4 Pol'!C26</f>
        <v>Konstrukce ze zemin</v>
      </c>
      <c r="D11" s="218"/>
      <c r="E11" s="323">
        <f>'SO01 4 Pol'!BA31</f>
        <v>0</v>
      </c>
      <c r="F11" s="324">
        <f>'SO01 4 Pol'!BB31</f>
        <v>0</v>
      </c>
      <c r="G11" s="324">
        <f>'SO01 4 Pol'!BC31</f>
        <v>0</v>
      </c>
      <c r="H11" s="324">
        <f>'SO01 4 Pol'!BD31</f>
        <v>0</v>
      </c>
      <c r="I11" s="325">
        <f>'SO01 4 Pol'!BE31</f>
        <v>0</v>
      </c>
    </row>
    <row r="12" spans="1:9" s="123" customFormat="1">
      <c r="A12" s="322" t="str">
        <f>'SO01 4 Pol'!B32</f>
        <v>56</v>
      </c>
      <c r="B12" s="69" t="str">
        <f>'SO01 4 Pol'!C32</f>
        <v>Podkladní vrstvy komunikací, letišť a ploch</v>
      </c>
      <c r="D12" s="218"/>
      <c r="E12" s="323">
        <f>'SO01 4 Pol'!BA34</f>
        <v>0</v>
      </c>
      <c r="F12" s="324">
        <f>'SO01 4 Pol'!BB34</f>
        <v>0</v>
      </c>
      <c r="G12" s="324">
        <f>'SO01 4 Pol'!BC34</f>
        <v>0</v>
      </c>
      <c r="H12" s="324">
        <f>'SO01 4 Pol'!BD34</f>
        <v>0</v>
      </c>
      <c r="I12" s="325">
        <f>'SO01 4 Pol'!BE34</f>
        <v>0</v>
      </c>
    </row>
    <row r="13" spans="1:9" s="123" customFormat="1">
      <c r="A13" s="322" t="str">
        <f>'SO01 4 Pol'!B35</f>
        <v>57</v>
      </c>
      <c r="B13" s="69" t="str">
        <f>'SO01 4 Pol'!C35</f>
        <v>Kryty štěrkových a živičných komunikací a ploch</v>
      </c>
      <c r="D13" s="218"/>
      <c r="E13" s="323">
        <f>'SO01 4 Pol'!BA37</f>
        <v>0</v>
      </c>
      <c r="F13" s="324">
        <f>'SO01 4 Pol'!BB37</f>
        <v>0</v>
      </c>
      <c r="G13" s="324">
        <f>'SO01 4 Pol'!BC37</f>
        <v>0</v>
      </c>
      <c r="H13" s="324">
        <f>'SO01 4 Pol'!BD37</f>
        <v>0</v>
      </c>
      <c r="I13" s="325">
        <f>'SO01 4 Pol'!BE37</f>
        <v>0</v>
      </c>
    </row>
    <row r="14" spans="1:9" s="123" customFormat="1">
      <c r="A14" s="322" t="str">
        <f>'SO01 4 Pol'!B38</f>
        <v>87</v>
      </c>
      <c r="B14" s="69" t="str">
        <f>'SO01 4 Pol'!C38</f>
        <v>Potrubí z trub z plastických hmot, skleněných a če</v>
      </c>
      <c r="D14" s="218"/>
      <c r="E14" s="323">
        <f>'SO01 4 Pol'!BA43</f>
        <v>0</v>
      </c>
      <c r="F14" s="324">
        <f>'SO01 4 Pol'!BB43</f>
        <v>0</v>
      </c>
      <c r="G14" s="324">
        <f>'SO01 4 Pol'!BC43</f>
        <v>0</v>
      </c>
      <c r="H14" s="324">
        <f>'SO01 4 Pol'!BD43</f>
        <v>0</v>
      </c>
      <c r="I14" s="325">
        <f>'SO01 4 Pol'!BE43</f>
        <v>0</v>
      </c>
    </row>
    <row r="15" spans="1:9" s="123" customFormat="1">
      <c r="A15" s="322" t="str">
        <f>'SO01 4 Pol'!B44</f>
        <v>89</v>
      </c>
      <c r="B15" s="69" t="str">
        <f>'SO01 4 Pol'!C44</f>
        <v>Ostatní konstrukce</v>
      </c>
      <c r="D15" s="218"/>
      <c r="E15" s="323">
        <f>'SO01 4 Pol'!BA49</f>
        <v>0</v>
      </c>
      <c r="F15" s="324">
        <f>'SO01 4 Pol'!BB49</f>
        <v>0</v>
      </c>
      <c r="G15" s="324">
        <f>'SO01 4 Pol'!BC49</f>
        <v>0</v>
      </c>
      <c r="H15" s="324">
        <f>'SO01 4 Pol'!BD49</f>
        <v>0</v>
      </c>
      <c r="I15" s="325">
        <f>'SO01 4 Pol'!BE49</f>
        <v>0</v>
      </c>
    </row>
    <row r="16" spans="1:9" s="123" customFormat="1">
      <c r="A16" s="322" t="str">
        <f>'SO01 4 Pol'!B50</f>
        <v>9</v>
      </c>
      <c r="B16" s="69" t="str">
        <f>'SO01 4 Pol'!C50</f>
        <v>Dokončovací práce, demolice</v>
      </c>
      <c r="D16" s="218"/>
      <c r="E16" s="323">
        <f>'SO01 4 Pol'!BA52</f>
        <v>0</v>
      </c>
      <c r="F16" s="324">
        <f>'SO01 4 Pol'!BB52</f>
        <v>0</v>
      </c>
      <c r="G16" s="324">
        <f>'SO01 4 Pol'!BC52</f>
        <v>0</v>
      </c>
      <c r="H16" s="324">
        <f>'SO01 4 Pol'!BD52</f>
        <v>0</v>
      </c>
      <c r="I16" s="325">
        <f>'SO01 4 Pol'!BE52</f>
        <v>0</v>
      </c>
    </row>
    <row r="17" spans="1:57" s="123" customFormat="1" ht="13.5" thickBot="1">
      <c r="A17" s="322" t="str">
        <f>'SO01 4 Pol'!B53</f>
        <v>H27</v>
      </c>
      <c r="B17" s="69" t="str">
        <f>'SO01 4 Pol'!C53</f>
        <v>Vedení trubní dálková a přípojná</v>
      </c>
      <c r="D17" s="218"/>
      <c r="E17" s="323">
        <f>'SO01 4 Pol'!BA55</f>
        <v>0</v>
      </c>
      <c r="F17" s="324">
        <f>'SO01 4 Pol'!BB55</f>
        <v>0</v>
      </c>
      <c r="G17" s="324">
        <f>'SO01 4 Pol'!BC55</f>
        <v>0</v>
      </c>
      <c r="H17" s="324">
        <f>'SO01 4 Pol'!BD55</f>
        <v>0</v>
      </c>
      <c r="I17" s="325">
        <f>'SO01 4 Pol'!BE55</f>
        <v>0</v>
      </c>
    </row>
    <row r="18" spans="1:57" s="13" customFormat="1" ht="13.5" thickBot="1">
      <c r="A18" s="219"/>
      <c r="B18" s="220" t="s">
        <v>75</v>
      </c>
      <c r="C18" s="220"/>
      <c r="D18" s="221"/>
      <c r="E18" s="222">
        <f>SUM(E7:E17)</f>
        <v>0</v>
      </c>
      <c r="F18" s="223">
        <f>SUM(F7:F17)</f>
        <v>0</v>
      </c>
      <c r="G18" s="223">
        <f>SUM(G7:G17)</f>
        <v>0</v>
      </c>
      <c r="H18" s="223">
        <f>SUM(H7:H17)</f>
        <v>0</v>
      </c>
      <c r="I18" s="224">
        <f>SUM(I7:I17)</f>
        <v>0</v>
      </c>
    </row>
    <row r="19" spans="1:57">
      <c r="A19" s="123"/>
      <c r="B19" s="123"/>
      <c r="C19" s="123"/>
      <c r="D19" s="123"/>
      <c r="E19" s="123"/>
      <c r="F19" s="123"/>
      <c r="G19" s="123"/>
      <c r="H19" s="123"/>
      <c r="I19" s="123"/>
    </row>
    <row r="20" spans="1:57" ht="19.5" customHeight="1">
      <c r="A20" s="210" t="s">
        <v>76</v>
      </c>
      <c r="B20" s="210"/>
      <c r="C20" s="210"/>
      <c r="D20" s="210"/>
      <c r="E20" s="210"/>
      <c r="F20" s="210"/>
      <c r="G20" s="225"/>
      <c r="H20" s="210"/>
      <c r="I20" s="210"/>
      <c r="BA20" s="129"/>
      <c r="BB20" s="129"/>
      <c r="BC20" s="129"/>
      <c r="BD20" s="129"/>
      <c r="BE20" s="129"/>
    </row>
    <row r="21" spans="1:57" ht="13.5" thickBot="1"/>
    <row r="22" spans="1:57">
      <c r="A22" s="163" t="s">
        <v>77</v>
      </c>
      <c r="B22" s="164"/>
      <c r="C22" s="164"/>
      <c r="D22" s="226"/>
      <c r="E22" s="227" t="s">
        <v>78</v>
      </c>
      <c r="F22" s="228" t="s">
        <v>12</v>
      </c>
      <c r="G22" s="229" t="s">
        <v>79</v>
      </c>
      <c r="H22" s="230"/>
      <c r="I22" s="231" t="s">
        <v>78</v>
      </c>
    </row>
    <row r="23" spans="1:57">
      <c r="A23" s="232"/>
      <c r="B23" s="233"/>
      <c r="C23" s="233"/>
      <c r="D23" s="234"/>
      <c r="E23" s="235"/>
      <c r="F23" s="236"/>
      <c r="G23" s="237">
        <f>CHOOSE(BA23+1,E18+F18,E18+F18+H18,E18+F18+G18+H18,E18,F18,H18,G18,H18+G18,0)</f>
        <v>0</v>
      </c>
      <c r="H23" s="238"/>
      <c r="I23" s="239">
        <f>E23+F23*G23/100</f>
        <v>0</v>
      </c>
      <c r="BA23">
        <v>8</v>
      </c>
    </row>
    <row r="24" spans="1:57" ht="13.5" thickBot="1">
      <c r="A24" s="240"/>
      <c r="B24" s="241" t="s">
        <v>80</v>
      </c>
      <c r="C24" s="242"/>
      <c r="D24" s="243"/>
      <c r="E24" s="244"/>
      <c r="F24" s="245"/>
      <c r="G24" s="245"/>
      <c r="H24" s="246">
        <f>SUM(I23:I23)</f>
        <v>0</v>
      </c>
      <c r="I24" s="247"/>
    </row>
    <row r="26" spans="1:57">
      <c r="B26" s="13"/>
      <c r="F26" s="248"/>
      <c r="G26" s="249"/>
      <c r="H26" s="249"/>
      <c r="I26" s="54"/>
    </row>
    <row r="27" spans="1:57">
      <c r="F27" s="248"/>
      <c r="G27" s="249"/>
      <c r="H27" s="249"/>
      <c r="I27" s="54"/>
    </row>
    <row r="28" spans="1:57">
      <c r="F28" s="248"/>
      <c r="G28" s="249"/>
      <c r="H28" s="249"/>
      <c r="I28" s="54"/>
    </row>
    <row r="29" spans="1:57">
      <c r="F29" s="248"/>
      <c r="G29" s="249"/>
      <c r="H29" s="249"/>
      <c r="I29" s="54"/>
    </row>
    <row r="30" spans="1:57">
      <c r="F30" s="248"/>
      <c r="G30" s="249"/>
      <c r="H30" s="249"/>
      <c r="I30" s="54"/>
    </row>
    <row r="31" spans="1:57">
      <c r="F31" s="248"/>
      <c r="G31" s="249"/>
      <c r="H31" s="249"/>
      <c r="I31" s="54"/>
    </row>
    <row r="32" spans="1:57">
      <c r="F32" s="248"/>
      <c r="G32" s="249"/>
      <c r="H32" s="249"/>
      <c r="I32" s="54"/>
    </row>
    <row r="33" spans="6:9">
      <c r="F33" s="248"/>
      <c r="G33" s="249"/>
      <c r="H33" s="249"/>
      <c r="I33" s="54"/>
    </row>
    <row r="34" spans="6:9">
      <c r="F34" s="248"/>
      <c r="G34" s="249"/>
      <c r="H34" s="249"/>
      <c r="I34" s="54"/>
    </row>
    <row r="35" spans="6:9">
      <c r="F35" s="248"/>
      <c r="G35" s="249"/>
      <c r="H35" s="249"/>
      <c r="I35" s="54"/>
    </row>
    <row r="36" spans="6:9">
      <c r="F36" s="248"/>
      <c r="G36" s="249"/>
      <c r="H36" s="249"/>
      <c r="I36" s="54"/>
    </row>
    <row r="37" spans="6:9">
      <c r="F37" s="248"/>
      <c r="G37" s="249"/>
      <c r="H37" s="249"/>
      <c r="I37" s="54"/>
    </row>
    <row r="38" spans="6:9">
      <c r="F38" s="248"/>
      <c r="G38" s="249"/>
      <c r="H38" s="249"/>
      <c r="I38" s="54"/>
    </row>
    <row r="39" spans="6:9">
      <c r="F39" s="248"/>
      <c r="G39" s="249"/>
      <c r="H39" s="249"/>
      <c r="I39" s="54"/>
    </row>
    <row r="40" spans="6:9">
      <c r="F40" s="248"/>
      <c r="G40" s="249"/>
      <c r="H40" s="249"/>
      <c r="I40" s="54"/>
    </row>
    <row r="41" spans="6:9">
      <c r="F41" s="248"/>
      <c r="G41" s="249"/>
      <c r="H41" s="249"/>
      <c r="I41" s="54"/>
    </row>
    <row r="42" spans="6:9">
      <c r="F42" s="248"/>
      <c r="G42" s="249"/>
      <c r="H42" s="249"/>
      <c r="I42" s="54"/>
    </row>
    <row r="43" spans="6:9">
      <c r="F43" s="248"/>
      <c r="G43" s="249"/>
      <c r="H43" s="249"/>
      <c r="I43" s="54"/>
    </row>
    <row r="44" spans="6:9">
      <c r="F44" s="248"/>
      <c r="G44" s="249"/>
      <c r="H44" s="249"/>
      <c r="I44" s="54"/>
    </row>
    <row r="45" spans="6:9">
      <c r="F45" s="248"/>
      <c r="G45" s="249"/>
      <c r="H45" s="249"/>
      <c r="I45" s="54"/>
    </row>
    <row r="46" spans="6:9">
      <c r="F46" s="248"/>
      <c r="G46" s="249"/>
      <c r="H46" s="249"/>
      <c r="I46" s="54"/>
    </row>
    <row r="47" spans="6:9">
      <c r="F47" s="248"/>
      <c r="G47" s="249"/>
      <c r="H47" s="249"/>
      <c r="I47" s="54"/>
    </row>
    <row r="48" spans="6:9">
      <c r="F48" s="248"/>
      <c r="G48" s="249"/>
      <c r="H48" s="249"/>
      <c r="I48" s="54"/>
    </row>
    <row r="49" spans="6:9">
      <c r="F49" s="248"/>
      <c r="G49" s="249"/>
      <c r="H49" s="249"/>
      <c r="I49" s="54"/>
    </row>
    <row r="50" spans="6:9">
      <c r="F50" s="248"/>
      <c r="G50" s="249"/>
      <c r="H50" s="249"/>
      <c r="I50" s="54"/>
    </row>
    <row r="51" spans="6:9">
      <c r="F51" s="248"/>
      <c r="G51" s="249"/>
      <c r="H51" s="249"/>
      <c r="I51" s="54"/>
    </row>
    <row r="52" spans="6:9">
      <c r="F52" s="248"/>
      <c r="G52" s="249"/>
      <c r="H52" s="249"/>
      <c r="I52" s="54"/>
    </row>
    <row r="53" spans="6:9">
      <c r="F53" s="248"/>
      <c r="G53" s="249"/>
      <c r="H53" s="249"/>
      <c r="I53" s="54"/>
    </row>
    <row r="54" spans="6:9">
      <c r="F54" s="248"/>
      <c r="G54" s="249"/>
      <c r="H54" s="249"/>
      <c r="I54" s="54"/>
    </row>
    <row r="55" spans="6:9">
      <c r="F55" s="248"/>
      <c r="G55" s="249"/>
      <c r="H55" s="249"/>
      <c r="I55" s="54"/>
    </row>
    <row r="56" spans="6:9">
      <c r="F56" s="248"/>
      <c r="G56" s="249"/>
      <c r="H56" s="249"/>
      <c r="I56" s="54"/>
    </row>
    <row r="57" spans="6:9">
      <c r="F57" s="248"/>
      <c r="G57" s="249"/>
      <c r="H57" s="249"/>
      <c r="I57" s="54"/>
    </row>
    <row r="58" spans="6:9">
      <c r="F58" s="248"/>
      <c r="G58" s="249"/>
      <c r="H58" s="249"/>
      <c r="I58" s="54"/>
    </row>
    <row r="59" spans="6:9">
      <c r="F59" s="248"/>
      <c r="G59" s="249"/>
      <c r="H59" s="249"/>
      <c r="I59" s="54"/>
    </row>
    <row r="60" spans="6:9">
      <c r="F60" s="248"/>
      <c r="G60" s="249"/>
      <c r="H60" s="249"/>
      <c r="I60" s="54"/>
    </row>
    <row r="61" spans="6:9">
      <c r="F61" s="248"/>
      <c r="G61" s="249"/>
      <c r="H61" s="249"/>
      <c r="I61" s="54"/>
    </row>
    <row r="62" spans="6:9">
      <c r="F62" s="248"/>
      <c r="G62" s="249"/>
      <c r="H62" s="249"/>
      <c r="I62" s="54"/>
    </row>
    <row r="63" spans="6:9">
      <c r="F63" s="248"/>
      <c r="G63" s="249"/>
      <c r="H63" s="249"/>
      <c r="I63" s="54"/>
    </row>
    <row r="64" spans="6:9">
      <c r="F64" s="248"/>
      <c r="G64" s="249"/>
      <c r="H64" s="249"/>
      <c r="I64" s="54"/>
    </row>
    <row r="65" spans="6:9">
      <c r="F65" s="248"/>
      <c r="G65" s="249"/>
      <c r="H65" s="249"/>
      <c r="I65" s="54"/>
    </row>
    <row r="66" spans="6:9">
      <c r="F66" s="248"/>
      <c r="G66" s="249"/>
      <c r="H66" s="249"/>
      <c r="I66" s="54"/>
    </row>
    <row r="67" spans="6:9">
      <c r="F67" s="248"/>
      <c r="G67" s="249"/>
      <c r="H67" s="249"/>
      <c r="I67" s="54"/>
    </row>
    <row r="68" spans="6:9">
      <c r="F68" s="248"/>
      <c r="G68" s="249"/>
      <c r="H68" s="249"/>
      <c r="I68" s="54"/>
    </row>
    <row r="69" spans="6:9">
      <c r="F69" s="248"/>
      <c r="G69" s="249"/>
      <c r="H69" s="249"/>
      <c r="I69" s="54"/>
    </row>
    <row r="70" spans="6:9">
      <c r="F70" s="248"/>
      <c r="G70" s="249"/>
      <c r="H70" s="249"/>
      <c r="I70" s="54"/>
    </row>
    <row r="71" spans="6:9">
      <c r="F71" s="248"/>
      <c r="G71" s="249"/>
      <c r="H71" s="249"/>
      <c r="I71" s="54"/>
    </row>
    <row r="72" spans="6:9">
      <c r="F72" s="248"/>
      <c r="G72" s="249"/>
      <c r="H72" s="249"/>
      <c r="I72" s="54"/>
    </row>
    <row r="73" spans="6:9">
      <c r="F73" s="248"/>
      <c r="G73" s="249"/>
      <c r="H73" s="249"/>
      <c r="I73" s="54"/>
    </row>
    <row r="74" spans="6:9">
      <c r="F74" s="248"/>
      <c r="G74" s="249"/>
      <c r="H74" s="249"/>
      <c r="I74" s="54"/>
    </row>
    <row r="75" spans="6:9">
      <c r="F75" s="248"/>
      <c r="G75" s="249"/>
      <c r="H75" s="249"/>
      <c r="I75" s="54"/>
    </row>
  </sheetData>
  <mergeCells count="4">
    <mergeCell ref="A1:B1"/>
    <mergeCell ref="A2:B2"/>
    <mergeCell ref="G2:I2"/>
    <mergeCell ref="H24:I2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5"/>
  <dimension ref="A1:CB128"/>
  <sheetViews>
    <sheetView showGridLines="0" showZeros="0" zoomScaleSheetLayoutView="100" workbookViewId="0">
      <selection activeCell="J1" sqref="J1:J65536 K1:K65536"/>
    </sheetView>
  </sheetViews>
  <sheetFormatPr defaultRowHeight="12.75"/>
  <cols>
    <col min="1" max="1" width="4.42578125" style="251" customWidth="1"/>
    <col min="2" max="2" width="11.5703125" style="251" customWidth="1"/>
    <col min="3" max="3" width="40.42578125" style="251" customWidth="1"/>
    <col min="4" max="4" width="5.5703125" style="251" customWidth="1"/>
    <col min="5" max="5" width="8.5703125" style="264" customWidth="1"/>
    <col min="6" max="6" width="9.85546875" style="251" customWidth="1"/>
    <col min="7" max="7" width="13.85546875" style="251" customWidth="1"/>
    <col min="8" max="8" width="11.7109375" style="251" hidden="1" customWidth="1"/>
    <col min="9" max="9" width="11.5703125" style="251" hidden="1" customWidth="1"/>
    <col min="10" max="10" width="11" style="251" hidden="1" customWidth="1"/>
    <col min="11" max="11" width="10.42578125" style="251" hidden="1" customWidth="1"/>
    <col min="12" max="12" width="75.42578125" style="251" customWidth="1"/>
    <col min="13" max="13" width="45.28515625" style="251" customWidth="1"/>
    <col min="14" max="16384" width="9.140625" style="251"/>
  </cols>
  <sheetData>
    <row r="1" spans="1:80" ht="15.75">
      <c r="A1" s="250" t="s">
        <v>99</v>
      </c>
      <c r="B1" s="250"/>
      <c r="C1" s="250"/>
      <c r="D1" s="250"/>
      <c r="E1" s="250"/>
      <c r="F1" s="250"/>
      <c r="G1" s="250"/>
    </row>
    <row r="2" spans="1:80" ht="14.25" customHeight="1" thickBot="1">
      <c r="B2" s="252"/>
      <c r="C2" s="253"/>
      <c r="D2" s="253"/>
      <c r="E2" s="254"/>
      <c r="F2" s="253"/>
      <c r="G2" s="253"/>
    </row>
    <row r="3" spans="1:80" ht="13.5" thickTop="1">
      <c r="A3" s="193" t="s">
        <v>2</v>
      </c>
      <c r="B3" s="194"/>
      <c r="C3" s="195" t="s">
        <v>102</v>
      </c>
      <c r="D3" s="196"/>
      <c r="E3" s="255" t="s">
        <v>81</v>
      </c>
      <c r="F3" s="256">
        <f>'SO01 4 Rek'!H1</f>
        <v>4</v>
      </c>
      <c r="G3" s="257"/>
    </row>
    <row r="4" spans="1:80" ht="13.5" thickBot="1">
      <c r="A4" s="258" t="s">
        <v>72</v>
      </c>
      <c r="B4" s="202"/>
      <c r="C4" s="203" t="s">
        <v>105</v>
      </c>
      <c r="D4" s="204"/>
      <c r="E4" s="259" t="str">
        <f>'SO01 4 Rek'!G2</f>
        <v>VENKOVNÍ VODOVOD</v>
      </c>
      <c r="F4" s="260"/>
      <c r="G4" s="261"/>
    </row>
    <row r="5" spans="1:80" ht="13.5" thickTop="1">
      <c r="A5" s="262"/>
      <c r="B5" s="263"/>
      <c r="C5" s="263"/>
      <c r="G5" s="265"/>
    </row>
    <row r="6" spans="1:80" ht="27" customHeight="1">
      <c r="A6" s="266" t="s">
        <v>82</v>
      </c>
      <c r="B6" s="267" t="s">
        <v>83</v>
      </c>
      <c r="C6" s="267" t="s">
        <v>84</v>
      </c>
      <c r="D6" s="267" t="s">
        <v>85</v>
      </c>
      <c r="E6" s="268" t="s">
        <v>86</v>
      </c>
      <c r="F6" s="267" t="s">
        <v>87</v>
      </c>
      <c r="G6" s="269" t="s">
        <v>88</v>
      </c>
      <c r="H6" s="270" t="s">
        <v>89</v>
      </c>
      <c r="I6" s="270" t="s">
        <v>90</v>
      </c>
      <c r="J6" s="270" t="s">
        <v>91</v>
      </c>
      <c r="K6" s="270" t="s">
        <v>92</v>
      </c>
    </row>
    <row r="7" spans="1:80">
      <c r="A7" s="271" t="s">
        <v>93</v>
      </c>
      <c r="B7" s="272" t="s">
        <v>738</v>
      </c>
      <c r="C7" s="273" t="s">
        <v>739</v>
      </c>
      <c r="D7" s="274"/>
      <c r="E7" s="275"/>
      <c r="F7" s="275"/>
      <c r="G7" s="276"/>
      <c r="H7" s="277"/>
      <c r="I7" s="278"/>
      <c r="J7" s="279"/>
      <c r="K7" s="280"/>
      <c r="O7" s="281">
        <v>1</v>
      </c>
    </row>
    <row r="8" spans="1:80">
      <c r="A8" s="282">
        <v>1</v>
      </c>
      <c r="B8" s="283" t="s">
        <v>741</v>
      </c>
      <c r="C8" s="284" t="s">
        <v>742</v>
      </c>
      <c r="D8" s="285" t="s">
        <v>120</v>
      </c>
      <c r="E8" s="286">
        <v>2.1</v>
      </c>
      <c r="F8" s="286">
        <v>0</v>
      </c>
      <c r="G8" s="287">
        <f>E8*F8</f>
        <v>0</v>
      </c>
      <c r="H8" s="288">
        <v>0</v>
      </c>
      <c r="I8" s="289">
        <f>E8*H8</f>
        <v>0</v>
      </c>
      <c r="J8" s="288">
        <v>0</v>
      </c>
      <c r="K8" s="289">
        <f>E8*J8</f>
        <v>0</v>
      </c>
      <c r="O8" s="281">
        <v>2</v>
      </c>
      <c r="AA8" s="251">
        <v>1</v>
      </c>
      <c r="AB8" s="251">
        <v>1</v>
      </c>
      <c r="AC8" s="251">
        <v>1</v>
      </c>
      <c r="AZ8" s="251">
        <v>1</v>
      </c>
      <c r="BA8" s="251">
        <f>IF(AZ8=1,G8,0)</f>
        <v>0</v>
      </c>
      <c r="BB8" s="251">
        <f>IF(AZ8=2,G8,0)</f>
        <v>0</v>
      </c>
      <c r="BC8" s="251">
        <f>IF(AZ8=3,G8,0)</f>
        <v>0</v>
      </c>
      <c r="BD8" s="251">
        <f>IF(AZ8=4,G8,0)</f>
        <v>0</v>
      </c>
      <c r="BE8" s="251">
        <f>IF(AZ8=5,G8,0)</f>
        <v>0</v>
      </c>
      <c r="CA8" s="290">
        <v>1</v>
      </c>
      <c r="CB8" s="290">
        <v>1</v>
      </c>
    </row>
    <row r="9" spans="1:80">
      <c r="A9" s="282">
        <v>2</v>
      </c>
      <c r="B9" s="283" t="s">
        <v>743</v>
      </c>
      <c r="C9" s="284" t="s">
        <v>744</v>
      </c>
      <c r="D9" s="285" t="s">
        <v>117</v>
      </c>
      <c r="E9" s="286">
        <v>16</v>
      </c>
      <c r="F9" s="286">
        <v>0</v>
      </c>
      <c r="G9" s="287">
        <f>E9*F9</f>
        <v>0</v>
      </c>
      <c r="H9" s="288">
        <v>0</v>
      </c>
      <c r="I9" s="289">
        <f>E9*H9</f>
        <v>0</v>
      </c>
      <c r="J9" s="288">
        <v>0</v>
      </c>
      <c r="K9" s="289">
        <f>E9*J9</f>
        <v>0</v>
      </c>
      <c r="O9" s="281">
        <v>2</v>
      </c>
      <c r="AA9" s="251">
        <v>1</v>
      </c>
      <c r="AB9" s="251">
        <v>1</v>
      </c>
      <c r="AC9" s="251">
        <v>1</v>
      </c>
      <c r="AZ9" s="251">
        <v>1</v>
      </c>
      <c r="BA9" s="251">
        <f>IF(AZ9=1,G9,0)</f>
        <v>0</v>
      </c>
      <c r="BB9" s="251">
        <f>IF(AZ9=2,G9,0)</f>
        <v>0</v>
      </c>
      <c r="BC9" s="251">
        <f>IF(AZ9=3,G9,0)</f>
        <v>0</v>
      </c>
      <c r="BD9" s="251">
        <f>IF(AZ9=4,G9,0)</f>
        <v>0</v>
      </c>
      <c r="BE9" s="251">
        <f>IF(AZ9=5,G9,0)</f>
        <v>0</v>
      </c>
      <c r="CA9" s="290">
        <v>1</v>
      </c>
      <c r="CB9" s="290">
        <v>1</v>
      </c>
    </row>
    <row r="10" spans="1:80">
      <c r="A10" s="306"/>
      <c r="B10" s="307" t="s">
        <v>97</v>
      </c>
      <c r="C10" s="308" t="s">
        <v>740</v>
      </c>
      <c r="D10" s="309"/>
      <c r="E10" s="310"/>
      <c r="F10" s="311"/>
      <c r="G10" s="312">
        <f>SUM(G7:G9)</f>
        <v>0</v>
      </c>
      <c r="H10" s="313"/>
      <c r="I10" s="314">
        <f>SUM(I7:I9)</f>
        <v>0</v>
      </c>
      <c r="J10" s="313"/>
      <c r="K10" s="314">
        <f>SUM(K7:K9)</f>
        <v>0</v>
      </c>
      <c r="O10" s="281">
        <v>4</v>
      </c>
      <c r="BA10" s="315">
        <f>SUM(BA7:BA9)</f>
        <v>0</v>
      </c>
      <c r="BB10" s="315">
        <f>SUM(BB7:BB9)</f>
        <v>0</v>
      </c>
      <c r="BC10" s="315">
        <f>SUM(BC7:BC9)</f>
        <v>0</v>
      </c>
      <c r="BD10" s="315">
        <f>SUM(BD7:BD9)</f>
        <v>0</v>
      </c>
      <c r="BE10" s="315">
        <f>SUM(BE7:BE9)</f>
        <v>0</v>
      </c>
    </row>
    <row r="11" spans="1:80">
      <c r="A11" s="271" t="s">
        <v>93</v>
      </c>
      <c r="B11" s="272" t="s">
        <v>745</v>
      </c>
      <c r="C11" s="273" t="s">
        <v>746</v>
      </c>
      <c r="D11" s="274"/>
      <c r="E11" s="275"/>
      <c r="F11" s="275"/>
      <c r="G11" s="276"/>
      <c r="H11" s="277"/>
      <c r="I11" s="278"/>
      <c r="J11" s="279"/>
      <c r="K11" s="280"/>
      <c r="O11" s="281">
        <v>1</v>
      </c>
    </row>
    <row r="12" spans="1:80">
      <c r="A12" s="282">
        <v>3</v>
      </c>
      <c r="B12" s="283" t="s">
        <v>748</v>
      </c>
      <c r="C12" s="284" t="s">
        <v>810</v>
      </c>
      <c r="D12" s="285" t="s">
        <v>120</v>
      </c>
      <c r="E12" s="286">
        <v>4.2</v>
      </c>
      <c r="F12" s="286">
        <v>0</v>
      </c>
      <c r="G12" s="287">
        <f>E12*F12</f>
        <v>0</v>
      </c>
      <c r="H12" s="288">
        <v>0</v>
      </c>
      <c r="I12" s="289">
        <f>E12*H12</f>
        <v>0</v>
      </c>
      <c r="J12" s="288">
        <v>0</v>
      </c>
      <c r="K12" s="289">
        <f>E12*J12</f>
        <v>0</v>
      </c>
      <c r="O12" s="281">
        <v>2</v>
      </c>
      <c r="AA12" s="251">
        <v>1</v>
      </c>
      <c r="AB12" s="251">
        <v>1</v>
      </c>
      <c r="AC12" s="251">
        <v>1</v>
      </c>
      <c r="AZ12" s="251">
        <v>1</v>
      </c>
      <c r="BA12" s="251">
        <f>IF(AZ12=1,G12,0)</f>
        <v>0</v>
      </c>
      <c r="BB12" s="251">
        <f>IF(AZ12=2,G12,0)</f>
        <v>0</v>
      </c>
      <c r="BC12" s="251">
        <f>IF(AZ12=3,G12,0)</f>
        <v>0</v>
      </c>
      <c r="BD12" s="251">
        <f>IF(AZ12=4,G12,0)</f>
        <v>0</v>
      </c>
      <c r="BE12" s="251">
        <f>IF(AZ12=5,G12,0)</f>
        <v>0</v>
      </c>
      <c r="CA12" s="290">
        <v>1</v>
      </c>
      <c r="CB12" s="290">
        <v>1</v>
      </c>
    </row>
    <row r="13" spans="1:80">
      <c r="A13" s="282">
        <v>4</v>
      </c>
      <c r="B13" s="283" t="s">
        <v>750</v>
      </c>
      <c r="C13" s="284" t="s">
        <v>129</v>
      </c>
      <c r="D13" s="285" t="s">
        <v>120</v>
      </c>
      <c r="E13" s="286">
        <v>2.1</v>
      </c>
      <c r="F13" s="286">
        <v>0</v>
      </c>
      <c r="G13" s="287">
        <f>E13*F13</f>
        <v>0</v>
      </c>
      <c r="H13" s="288">
        <v>0</v>
      </c>
      <c r="I13" s="289">
        <f>E13*H13</f>
        <v>0</v>
      </c>
      <c r="J13" s="288">
        <v>0</v>
      </c>
      <c r="K13" s="289">
        <f>E13*J13</f>
        <v>0</v>
      </c>
      <c r="O13" s="281">
        <v>2</v>
      </c>
      <c r="AA13" s="251">
        <v>1</v>
      </c>
      <c r="AB13" s="251">
        <v>1</v>
      </c>
      <c r="AC13" s="251">
        <v>1</v>
      </c>
      <c r="AZ13" s="251">
        <v>1</v>
      </c>
      <c r="BA13" s="251">
        <f>IF(AZ13=1,G13,0)</f>
        <v>0</v>
      </c>
      <c r="BB13" s="251">
        <f>IF(AZ13=2,G13,0)</f>
        <v>0</v>
      </c>
      <c r="BC13" s="251">
        <f>IF(AZ13=3,G13,0)</f>
        <v>0</v>
      </c>
      <c r="BD13" s="251">
        <f>IF(AZ13=4,G13,0)</f>
        <v>0</v>
      </c>
      <c r="BE13" s="251">
        <f>IF(AZ13=5,G13,0)</f>
        <v>0</v>
      </c>
      <c r="CA13" s="290">
        <v>1</v>
      </c>
      <c r="CB13" s="290">
        <v>1</v>
      </c>
    </row>
    <row r="14" spans="1:80">
      <c r="A14" s="282">
        <v>5</v>
      </c>
      <c r="B14" s="283" t="s">
        <v>751</v>
      </c>
      <c r="C14" s="284" t="s">
        <v>752</v>
      </c>
      <c r="D14" s="285" t="s">
        <v>120</v>
      </c>
      <c r="E14" s="286">
        <v>4.2</v>
      </c>
      <c r="F14" s="286">
        <v>0</v>
      </c>
      <c r="G14" s="287">
        <f>E14*F14</f>
        <v>0</v>
      </c>
      <c r="H14" s="288">
        <v>0</v>
      </c>
      <c r="I14" s="289">
        <f>E14*H14</f>
        <v>0</v>
      </c>
      <c r="J14" s="288">
        <v>0</v>
      </c>
      <c r="K14" s="289">
        <f>E14*J14</f>
        <v>0</v>
      </c>
      <c r="O14" s="281">
        <v>2</v>
      </c>
      <c r="AA14" s="251">
        <v>1</v>
      </c>
      <c r="AB14" s="251">
        <v>1</v>
      </c>
      <c r="AC14" s="251">
        <v>1</v>
      </c>
      <c r="AZ14" s="251">
        <v>1</v>
      </c>
      <c r="BA14" s="251">
        <f>IF(AZ14=1,G14,0)</f>
        <v>0</v>
      </c>
      <c r="BB14" s="251">
        <f>IF(AZ14=2,G14,0)</f>
        <v>0</v>
      </c>
      <c r="BC14" s="251">
        <f>IF(AZ14=3,G14,0)</f>
        <v>0</v>
      </c>
      <c r="BD14" s="251">
        <f>IF(AZ14=4,G14,0)</f>
        <v>0</v>
      </c>
      <c r="BE14" s="251">
        <f>IF(AZ14=5,G14,0)</f>
        <v>0</v>
      </c>
      <c r="CA14" s="290">
        <v>1</v>
      </c>
      <c r="CB14" s="290">
        <v>1</v>
      </c>
    </row>
    <row r="15" spans="1:80">
      <c r="A15" s="282">
        <v>6</v>
      </c>
      <c r="B15" s="283" t="s">
        <v>753</v>
      </c>
      <c r="C15" s="284" t="s">
        <v>754</v>
      </c>
      <c r="D15" s="285" t="s">
        <v>120</v>
      </c>
      <c r="E15" s="286">
        <v>2.1</v>
      </c>
      <c r="F15" s="286">
        <v>0</v>
      </c>
      <c r="G15" s="287">
        <f>E15*F15</f>
        <v>0</v>
      </c>
      <c r="H15" s="288">
        <v>0</v>
      </c>
      <c r="I15" s="289">
        <f>E15*H15</f>
        <v>0</v>
      </c>
      <c r="J15" s="288">
        <v>0</v>
      </c>
      <c r="K15" s="289">
        <f>E15*J15</f>
        <v>0</v>
      </c>
      <c r="O15" s="281">
        <v>2</v>
      </c>
      <c r="AA15" s="251">
        <v>1</v>
      </c>
      <c r="AB15" s="251">
        <v>1</v>
      </c>
      <c r="AC15" s="251">
        <v>1</v>
      </c>
      <c r="AZ15" s="251">
        <v>1</v>
      </c>
      <c r="BA15" s="251">
        <f>IF(AZ15=1,G15,0)</f>
        <v>0</v>
      </c>
      <c r="BB15" s="251">
        <f>IF(AZ15=2,G15,0)</f>
        <v>0</v>
      </c>
      <c r="BC15" s="251">
        <f>IF(AZ15=3,G15,0)</f>
        <v>0</v>
      </c>
      <c r="BD15" s="251">
        <f>IF(AZ15=4,G15,0)</f>
        <v>0</v>
      </c>
      <c r="BE15" s="251">
        <f>IF(AZ15=5,G15,0)</f>
        <v>0</v>
      </c>
      <c r="CA15" s="290">
        <v>1</v>
      </c>
      <c r="CB15" s="290">
        <v>1</v>
      </c>
    </row>
    <row r="16" spans="1:80">
      <c r="A16" s="306"/>
      <c r="B16" s="307" t="s">
        <v>97</v>
      </c>
      <c r="C16" s="308" t="s">
        <v>747</v>
      </c>
      <c r="D16" s="309"/>
      <c r="E16" s="310"/>
      <c r="F16" s="311"/>
      <c r="G16" s="312">
        <f>SUM(G11:G15)</f>
        <v>0</v>
      </c>
      <c r="H16" s="313"/>
      <c r="I16" s="314">
        <f>SUM(I11:I15)</f>
        <v>0</v>
      </c>
      <c r="J16" s="313"/>
      <c r="K16" s="314">
        <f>SUM(K11:K15)</f>
        <v>0</v>
      </c>
      <c r="O16" s="281">
        <v>4</v>
      </c>
      <c r="BA16" s="315">
        <f>SUM(BA11:BA15)</f>
        <v>0</v>
      </c>
      <c r="BB16" s="315">
        <f>SUM(BB11:BB15)</f>
        <v>0</v>
      </c>
      <c r="BC16" s="315">
        <f>SUM(BC11:BC15)</f>
        <v>0</v>
      </c>
      <c r="BD16" s="315">
        <f>SUM(BD11:BD15)</f>
        <v>0</v>
      </c>
      <c r="BE16" s="315">
        <f>SUM(BE11:BE15)</f>
        <v>0</v>
      </c>
    </row>
    <row r="17" spans="1:80">
      <c r="A17" s="271" t="s">
        <v>93</v>
      </c>
      <c r="B17" s="272" t="s">
        <v>755</v>
      </c>
      <c r="C17" s="273" t="s">
        <v>756</v>
      </c>
      <c r="D17" s="274"/>
      <c r="E17" s="275"/>
      <c r="F17" s="275"/>
      <c r="G17" s="276"/>
      <c r="H17" s="277"/>
      <c r="I17" s="278"/>
      <c r="J17" s="279"/>
      <c r="K17" s="280"/>
      <c r="O17" s="281">
        <v>1</v>
      </c>
    </row>
    <row r="18" spans="1:80">
      <c r="A18" s="282">
        <v>7</v>
      </c>
      <c r="B18" s="283" t="s">
        <v>758</v>
      </c>
      <c r="C18" s="284" t="s">
        <v>759</v>
      </c>
      <c r="D18" s="285" t="s">
        <v>110</v>
      </c>
      <c r="E18" s="286">
        <v>24</v>
      </c>
      <c r="F18" s="286">
        <v>0</v>
      </c>
      <c r="G18" s="287">
        <f>E18*F18</f>
        <v>0</v>
      </c>
      <c r="H18" s="288">
        <v>0</v>
      </c>
      <c r="I18" s="289">
        <f>E18*H18</f>
        <v>0</v>
      </c>
      <c r="J18" s="288">
        <v>0</v>
      </c>
      <c r="K18" s="289">
        <f>E18*J18</f>
        <v>0</v>
      </c>
      <c r="O18" s="281">
        <v>2</v>
      </c>
      <c r="AA18" s="251">
        <v>1</v>
      </c>
      <c r="AB18" s="251">
        <v>1</v>
      </c>
      <c r="AC18" s="251">
        <v>1</v>
      </c>
      <c r="AZ18" s="251">
        <v>1</v>
      </c>
      <c r="BA18" s="251">
        <f>IF(AZ18=1,G18,0)</f>
        <v>0</v>
      </c>
      <c r="BB18" s="251">
        <f>IF(AZ18=2,G18,0)</f>
        <v>0</v>
      </c>
      <c r="BC18" s="251">
        <f>IF(AZ18=3,G18,0)</f>
        <v>0</v>
      </c>
      <c r="BD18" s="251">
        <f>IF(AZ18=4,G18,0)</f>
        <v>0</v>
      </c>
      <c r="BE18" s="251">
        <f>IF(AZ18=5,G18,0)</f>
        <v>0</v>
      </c>
      <c r="CA18" s="290">
        <v>1</v>
      </c>
      <c r="CB18" s="290">
        <v>1</v>
      </c>
    </row>
    <row r="19" spans="1:80">
      <c r="A19" s="282">
        <v>8</v>
      </c>
      <c r="B19" s="283" t="s">
        <v>760</v>
      </c>
      <c r="C19" s="284" t="s">
        <v>761</v>
      </c>
      <c r="D19" s="285" t="s">
        <v>110</v>
      </c>
      <c r="E19" s="286">
        <v>24</v>
      </c>
      <c r="F19" s="286">
        <v>0</v>
      </c>
      <c r="G19" s="287">
        <f>E19*F19</f>
        <v>0</v>
      </c>
      <c r="H19" s="288">
        <v>0</v>
      </c>
      <c r="I19" s="289">
        <f>E19*H19</f>
        <v>0</v>
      </c>
      <c r="J19" s="288">
        <v>0</v>
      </c>
      <c r="K19" s="289">
        <f>E19*J19</f>
        <v>0</v>
      </c>
      <c r="O19" s="281">
        <v>2</v>
      </c>
      <c r="AA19" s="251">
        <v>1</v>
      </c>
      <c r="AB19" s="251">
        <v>1</v>
      </c>
      <c r="AC19" s="251">
        <v>1</v>
      </c>
      <c r="AZ19" s="251">
        <v>1</v>
      </c>
      <c r="BA19" s="251">
        <f>IF(AZ19=1,G19,0)</f>
        <v>0</v>
      </c>
      <c r="BB19" s="251">
        <f>IF(AZ19=2,G19,0)</f>
        <v>0</v>
      </c>
      <c r="BC19" s="251">
        <f>IF(AZ19=3,G19,0)</f>
        <v>0</v>
      </c>
      <c r="BD19" s="251">
        <f>IF(AZ19=4,G19,0)</f>
        <v>0</v>
      </c>
      <c r="BE19" s="251">
        <f>IF(AZ19=5,G19,0)</f>
        <v>0</v>
      </c>
      <c r="CA19" s="290">
        <v>1</v>
      </c>
      <c r="CB19" s="290">
        <v>1</v>
      </c>
    </row>
    <row r="20" spans="1:80">
      <c r="A20" s="306"/>
      <c r="B20" s="307" t="s">
        <v>97</v>
      </c>
      <c r="C20" s="308" t="s">
        <v>757</v>
      </c>
      <c r="D20" s="309"/>
      <c r="E20" s="310"/>
      <c r="F20" s="311"/>
      <c r="G20" s="312">
        <f>SUM(G17:G19)</f>
        <v>0</v>
      </c>
      <c r="H20" s="313"/>
      <c r="I20" s="314">
        <f>SUM(I17:I19)</f>
        <v>0</v>
      </c>
      <c r="J20" s="313"/>
      <c r="K20" s="314">
        <f>SUM(K17:K19)</f>
        <v>0</v>
      </c>
      <c r="O20" s="281">
        <v>4</v>
      </c>
      <c r="BA20" s="315">
        <f>SUM(BA17:BA19)</f>
        <v>0</v>
      </c>
      <c r="BB20" s="315">
        <f>SUM(BB17:BB19)</f>
        <v>0</v>
      </c>
      <c r="BC20" s="315">
        <f>SUM(BC17:BC19)</f>
        <v>0</v>
      </c>
      <c r="BD20" s="315">
        <f>SUM(BD17:BD19)</f>
        <v>0</v>
      </c>
      <c r="BE20" s="315">
        <f>SUM(BE17:BE19)</f>
        <v>0</v>
      </c>
    </row>
    <row r="21" spans="1:80">
      <c r="A21" s="271" t="s">
        <v>93</v>
      </c>
      <c r="B21" s="272" t="s">
        <v>762</v>
      </c>
      <c r="C21" s="273" t="s">
        <v>763</v>
      </c>
      <c r="D21" s="274"/>
      <c r="E21" s="275"/>
      <c r="F21" s="275"/>
      <c r="G21" s="276"/>
      <c r="H21" s="277"/>
      <c r="I21" s="278"/>
      <c r="J21" s="279"/>
      <c r="K21" s="280"/>
      <c r="O21" s="281">
        <v>1</v>
      </c>
    </row>
    <row r="22" spans="1:80">
      <c r="A22" s="282">
        <v>9</v>
      </c>
      <c r="B22" s="283" t="s">
        <v>137</v>
      </c>
      <c r="C22" s="284" t="s">
        <v>138</v>
      </c>
      <c r="D22" s="285" t="s">
        <v>120</v>
      </c>
      <c r="E22" s="286">
        <v>8.4</v>
      </c>
      <c r="F22" s="286">
        <v>0</v>
      </c>
      <c r="G22" s="287">
        <f>E22*F22</f>
        <v>0</v>
      </c>
      <c r="H22" s="288">
        <v>0</v>
      </c>
      <c r="I22" s="289">
        <f>E22*H22</f>
        <v>0</v>
      </c>
      <c r="J22" s="288">
        <v>0</v>
      </c>
      <c r="K22" s="289">
        <f>E22*J22</f>
        <v>0</v>
      </c>
      <c r="O22" s="281">
        <v>2</v>
      </c>
      <c r="AA22" s="251">
        <v>1</v>
      </c>
      <c r="AB22" s="251">
        <v>1</v>
      </c>
      <c r="AC22" s="251">
        <v>1</v>
      </c>
      <c r="AZ22" s="251">
        <v>1</v>
      </c>
      <c r="BA22" s="251">
        <f>IF(AZ22=1,G22,0)</f>
        <v>0</v>
      </c>
      <c r="BB22" s="251">
        <f>IF(AZ22=2,G22,0)</f>
        <v>0</v>
      </c>
      <c r="BC22" s="251">
        <f>IF(AZ22=3,G22,0)</f>
        <v>0</v>
      </c>
      <c r="BD22" s="251">
        <f>IF(AZ22=4,G22,0)</f>
        <v>0</v>
      </c>
      <c r="BE22" s="251">
        <f>IF(AZ22=5,G22,0)</f>
        <v>0</v>
      </c>
      <c r="CA22" s="290">
        <v>1</v>
      </c>
      <c r="CB22" s="290">
        <v>1</v>
      </c>
    </row>
    <row r="23" spans="1:80">
      <c r="A23" s="282">
        <v>10</v>
      </c>
      <c r="B23" s="283" t="s">
        <v>142</v>
      </c>
      <c r="C23" s="284" t="s">
        <v>143</v>
      </c>
      <c r="D23" s="285" t="s">
        <v>120</v>
      </c>
      <c r="E23" s="286">
        <v>2.8</v>
      </c>
      <c r="F23" s="286">
        <v>0</v>
      </c>
      <c r="G23" s="287">
        <f>E23*F23</f>
        <v>0</v>
      </c>
      <c r="H23" s="288">
        <v>0</v>
      </c>
      <c r="I23" s="289">
        <f>E23*H23</f>
        <v>0</v>
      </c>
      <c r="J23" s="288">
        <v>0</v>
      </c>
      <c r="K23" s="289">
        <f>E23*J23</f>
        <v>0</v>
      </c>
      <c r="O23" s="281">
        <v>2</v>
      </c>
      <c r="AA23" s="251">
        <v>1</v>
      </c>
      <c r="AB23" s="251">
        <v>1</v>
      </c>
      <c r="AC23" s="251">
        <v>1</v>
      </c>
      <c r="AZ23" s="251">
        <v>1</v>
      </c>
      <c r="BA23" s="251">
        <f>IF(AZ23=1,G23,0)</f>
        <v>0</v>
      </c>
      <c r="BB23" s="251">
        <f>IF(AZ23=2,G23,0)</f>
        <v>0</v>
      </c>
      <c r="BC23" s="251">
        <f>IF(AZ23=3,G23,0)</f>
        <v>0</v>
      </c>
      <c r="BD23" s="251">
        <f>IF(AZ23=4,G23,0)</f>
        <v>0</v>
      </c>
      <c r="BE23" s="251">
        <f>IF(AZ23=5,G23,0)</f>
        <v>0</v>
      </c>
      <c r="CA23" s="290">
        <v>1</v>
      </c>
      <c r="CB23" s="290">
        <v>1</v>
      </c>
    </row>
    <row r="24" spans="1:80">
      <c r="A24" s="282">
        <v>11</v>
      </c>
      <c r="B24" s="283" t="s">
        <v>765</v>
      </c>
      <c r="C24" s="284" t="s">
        <v>766</v>
      </c>
      <c r="D24" s="285" t="s">
        <v>120</v>
      </c>
      <c r="E24" s="286">
        <v>11.2</v>
      </c>
      <c r="F24" s="286">
        <v>0</v>
      </c>
      <c r="G24" s="287">
        <f>E24*F24</f>
        <v>0</v>
      </c>
      <c r="H24" s="288">
        <v>0</v>
      </c>
      <c r="I24" s="289">
        <f>E24*H24</f>
        <v>0</v>
      </c>
      <c r="J24" s="288">
        <v>0</v>
      </c>
      <c r="K24" s="289">
        <f>E24*J24</f>
        <v>0</v>
      </c>
      <c r="O24" s="281">
        <v>2</v>
      </c>
      <c r="AA24" s="251">
        <v>1</v>
      </c>
      <c r="AB24" s="251">
        <v>1</v>
      </c>
      <c r="AC24" s="251">
        <v>1</v>
      </c>
      <c r="AZ24" s="251">
        <v>1</v>
      </c>
      <c r="BA24" s="251">
        <f>IF(AZ24=1,G24,0)</f>
        <v>0</v>
      </c>
      <c r="BB24" s="251">
        <f>IF(AZ24=2,G24,0)</f>
        <v>0</v>
      </c>
      <c r="BC24" s="251">
        <f>IF(AZ24=3,G24,0)</f>
        <v>0</v>
      </c>
      <c r="BD24" s="251">
        <f>IF(AZ24=4,G24,0)</f>
        <v>0</v>
      </c>
      <c r="BE24" s="251">
        <f>IF(AZ24=5,G24,0)</f>
        <v>0</v>
      </c>
      <c r="CA24" s="290">
        <v>1</v>
      </c>
      <c r="CB24" s="290">
        <v>1</v>
      </c>
    </row>
    <row r="25" spans="1:80">
      <c r="A25" s="306"/>
      <c r="B25" s="307" t="s">
        <v>97</v>
      </c>
      <c r="C25" s="308" t="s">
        <v>764</v>
      </c>
      <c r="D25" s="309"/>
      <c r="E25" s="310"/>
      <c r="F25" s="311"/>
      <c r="G25" s="312">
        <f>SUM(G21:G24)</f>
        <v>0</v>
      </c>
      <c r="H25" s="313"/>
      <c r="I25" s="314">
        <f>SUM(I21:I24)</f>
        <v>0</v>
      </c>
      <c r="J25" s="313"/>
      <c r="K25" s="314">
        <f>SUM(K21:K24)</f>
        <v>0</v>
      </c>
      <c r="O25" s="281">
        <v>4</v>
      </c>
      <c r="BA25" s="315">
        <f>SUM(BA21:BA24)</f>
        <v>0</v>
      </c>
      <c r="BB25" s="315">
        <f>SUM(BB21:BB24)</f>
        <v>0</v>
      </c>
      <c r="BC25" s="315">
        <f>SUM(BC21:BC24)</f>
        <v>0</v>
      </c>
      <c r="BD25" s="315">
        <f>SUM(BD21:BD24)</f>
        <v>0</v>
      </c>
      <c r="BE25" s="315">
        <f>SUM(BE21:BE24)</f>
        <v>0</v>
      </c>
    </row>
    <row r="26" spans="1:80">
      <c r="A26" s="271" t="s">
        <v>93</v>
      </c>
      <c r="B26" s="272" t="s">
        <v>767</v>
      </c>
      <c r="C26" s="273" t="s">
        <v>768</v>
      </c>
      <c r="D26" s="274"/>
      <c r="E26" s="275"/>
      <c r="F26" s="275"/>
      <c r="G26" s="276"/>
      <c r="H26" s="277"/>
      <c r="I26" s="278"/>
      <c r="J26" s="279"/>
      <c r="K26" s="280"/>
      <c r="O26" s="281">
        <v>1</v>
      </c>
    </row>
    <row r="27" spans="1:80" ht="22.5">
      <c r="A27" s="282">
        <v>12</v>
      </c>
      <c r="B27" s="283" t="s">
        <v>148</v>
      </c>
      <c r="C27" s="284" t="s">
        <v>770</v>
      </c>
      <c r="D27" s="285" t="s">
        <v>120</v>
      </c>
      <c r="E27" s="286">
        <v>2.8</v>
      </c>
      <c r="F27" s="286">
        <v>0</v>
      </c>
      <c r="G27" s="287">
        <f>E27*F27</f>
        <v>0</v>
      </c>
      <c r="H27" s="288">
        <v>0</v>
      </c>
      <c r="I27" s="289">
        <f>E27*H27</f>
        <v>0</v>
      </c>
      <c r="J27" s="288">
        <v>0</v>
      </c>
      <c r="K27" s="289">
        <f>E27*J27</f>
        <v>0</v>
      </c>
      <c r="O27" s="281">
        <v>2</v>
      </c>
      <c r="AA27" s="251">
        <v>1</v>
      </c>
      <c r="AB27" s="251">
        <v>1</v>
      </c>
      <c r="AC27" s="251">
        <v>1</v>
      </c>
      <c r="AZ27" s="251">
        <v>1</v>
      </c>
      <c r="BA27" s="251">
        <f>IF(AZ27=1,G27,0)</f>
        <v>0</v>
      </c>
      <c r="BB27" s="251">
        <f>IF(AZ27=2,G27,0)</f>
        <v>0</v>
      </c>
      <c r="BC27" s="251">
        <f>IF(AZ27=3,G27,0)</f>
        <v>0</v>
      </c>
      <c r="BD27" s="251">
        <f>IF(AZ27=4,G27,0)</f>
        <v>0</v>
      </c>
      <c r="BE27" s="251">
        <f>IF(AZ27=5,G27,0)</f>
        <v>0</v>
      </c>
      <c r="CA27" s="290">
        <v>1</v>
      </c>
      <c r="CB27" s="290">
        <v>1</v>
      </c>
    </row>
    <row r="28" spans="1:80">
      <c r="A28" s="282">
        <v>13</v>
      </c>
      <c r="B28" s="283" t="s">
        <v>771</v>
      </c>
      <c r="C28" s="284" t="s">
        <v>772</v>
      </c>
      <c r="D28" s="285" t="s">
        <v>120</v>
      </c>
      <c r="E28" s="286">
        <v>5.39</v>
      </c>
      <c r="F28" s="286">
        <v>0</v>
      </c>
      <c r="G28" s="287">
        <f>E28*F28</f>
        <v>0</v>
      </c>
      <c r="H28" s="288">
        <v>0</v>
      </c>
      <c r="I28" s="289">
        <f>E28*H28</f>
        <v>0</v>
      </c>
      <c r="J28" s="288">
        <v>0</v>
      </c>
      <c r="K28" s="289">
        <f>E28*J28</f>
        <v>0</v>
      </c>
      <c r="O28" s="281">
        <v>2</v>
      </c>
      <c r="AA28" s="251">
        <v>1</v>
      </c>
      <c r="AB28" s="251">
        <v>1</v>
      </c>
      <c r="AC28" s="251">
        <v>1</v>
      </c>
      <c r="AZ28" s="251">
        <v>1</v>
      </c>
      <c r="BA28" s="251">
        <f>IF(AZ28=1,G28,0)</f>
        <v>0</v>
      </c>
      <c r="BB28" s="251">
        <f>IF(AZ28=2,G28,0)</f>
        <v>0</v>
      </c>
      <c r="BC28" s="251">
        <f>IF(AZ28=3,G28,0)</f>
        <v>0</v>
      </c>
      <c r="BD28" s="251">
        <f>IF(AZ28=4,G28,0)</f>
        <v>0</v>
      </c>
      <c r="BE28" s="251">
        <f>IF(AZ28=5,G28,0)</f>
        <v>0</v>
      </c>
      <c r="CA28" s="290">
        <v>1</v>
      </c>
      <c r="CB28" s="290">
        <v>1</v>
      </c>
    </row>
    <row r="29" spans="1:80">
      <c r="A29" s="282">
        <v>14</v>
      </c>
      <c r="B29" s="283" t="s">
        <v>773</v>
      </c>
      <c r="C29" s="284" t="s">
        <v>774</v>
      </c>
      <c r="D29" s="285" t="s">
        <v>120</v>
      </c>
      <c r="E29" s="286">
        <v>2.31</v>
      </c>
      <c r="F29" s="286">
        <v>0</v>
      </c>
      <c r="G29" s="287">
        <f>E29*F29</f>
        <v>0</v>
      </c>
      <c r="H29" s="288">
        <v>0</v>
      </c>
      <c r="I29" s="289">
        <f>E29*H29</f>
        <v>0</v>
      </c>
      <c r="J29" s="288">
        <v>0</v>
      </c>
      <c r="K29" s="289">
        <f>E29*J29</f>
        <v>0</v>
      </c>
      <c r="O29" s="281">
        <v>2</v>
      </c>
      <c r="AA29" s="251">
        <v>1</v>
      </c>
      <c r="AB29" s="251">
        <v>1</v>
      </c>
      <c r="AC29" s="251">
        <v>1</v>
      </c>
      <c r="AZ29" s="251">
        <v>1</v>
      </c>
      <c r="BA29" s="251">
        <f>IF(AZ29=1,G29,0)</f>
        <v>0</v>
      </c>
      <c r="BB29" s="251">
        <f>IF(AZ29=2,G29,0)</f>
        <v>0</v>
      </c>
      <c r="BC29" s="251">
        <f>IF(AZ29=3,G29,0)</f>
        <v>0</v>
      </c>
      <c r="BD29" s="251">
        <f>IF(AZ29=4,G29,0)</f>
        <v>0</v>
      </c>
      <c r="BE29" s="251">
        <f>IF(AZ29=5,G29,0)</f>
        <v>0</v>
      </c>
      <c r="CA29" s="290">
        <v>1</v>
      </c>
      <c r="CB29" s="290">
        <v>1</v>
      </c>
    </row>
    <row r="30" spans="1:80">
      <c r="A30" s="282">
        <v>15</v>
      </c>
      <c r="B30" s="283" t="s">
        <v>775</v>
      </c>
      <c r="C30" s="284" t="s">
        <v>776</v>
      </c>
      <c r="D30" s="285" t="s">
        <v>120</v>
      </c>
      <c r="E30" s="286">
        <v>2.31</v>
      </c>
      <c r="F30" s="286">
        <v>0</v>
      </c>
      <c r="G30" s="287">
        <f>E30*F30</f>
        <v>0</v>
      </c>
      <c r="H30" s="288">
        <v>0</v>
      </c>
      <c r="I30" s="289">
        <f>E30*H30</f>
        <v>0</v>
      </c>
      <c r="J30" s="288">
        <v>0</v>
      </c>
      <c r="K30" s="289">
        <f>E30*J30</f>
        <v>0</v>
      </c>
      <c r="O30" s="281">
        <v>2</v>
      </c>
      <c r="AA30" s="251">
        <v>1</v>
      </c>
      <c r="AB30" s="251">
        <v>1</v>
      </c>
      <c r="AC30" s="251">
        <v>1</v>
      </c>
      <c r="AZ30" s="251">
        <v>1</v>
      </c>
      <c r="BA30" s="251">
        <f>IF(AZ30=1,G30,0)</f>
        <v>0</v>
      </c>
      <c r="BB30" s="251">
        <f>IF(AZ30=2,G30,0)</f>
        <v>0</v>
      </c>
      <c r="BC30" s="251">
        <f>IF(AZ30=3,G30,0)</f>
        <v>0</v>
      </c>
      <c r="BD30" s="251">
        <f>IF(AZ30=4,G30,0)</f>
        <v>0</v>
      </c>
      <c r="BE30" s="251">
        <f>IF(AZ30=5,G30,0)</f>
        <v>0</v>
      </c>
      <c r="CA30" s="290">
        <v>1</v>
      </c>
      <c r="CB30" s="290">
        <v>1</v>
      </c>
    </row>
    <row r="31" spans="1:80">
      <c r="A31" s="306"/>
      <c r="B31" s="307" t="s">
        <v>97</v>
      </c>
      <c r="C31" s="308" t="s">
        <v>769</v>
      </c>
      <c r="D31" s="309"/>
      <c r="E31" s="310"/>
      <c r="F31" s="311"/>
      <c r="G31" s="312">
        <f>SUM(G26:G30)</f>
        <v>0</v>
      </c>
      <c r="H31" s="313"/>
      <c r="I31" s="314">
        <f>SUM(I26:I30)</f>
        <v>0</v>
      </c>
      <c r="J31" s="313"/>
      <c r="K31" s="314">
        <f>SUM(K26:K30)</f>
        <v>0</v>
      </c>
      <c r="O31" s="281">
        <v>4</v>
      </c>
      <c r="BA31" s="315">
        <f>SUM(BA26:BA30)</f>
        <v>0</v>
      </c>
      <c r="BB31" s="315">
        <f>SUM(BB26:BB30)</f>
        <v>0</v>
      </c>
      <c r="BC31" s="315">
        <f>SUM(BC26:BC30)</f>
        <v>0</v>
      </c>
      <c r="BD31" s="315">
        <f>SUM(BD26:BD30)</f>
        <v>0</v>
      </c>
      <c r="BE31" s="315">
        <f>SUM(BE26:BE30)</f>
        <v>0</v>
      </c>
    </row>
    <row r="32" spans="1:80">
      <c r="A32" s="271" t="s">
        <v>93</v>
      </c>
      <c r="B32" s="272" t="s">
        <v>777</v>
      </c>
      <c r="C32" s="273" t="s">
        <v>778</v>
      </c>
      <c r="D32" s="274"/>
      <c r="E32" s="275"/>
      <c r="F32" s="275"/>
      <c r="G32" s="276"/>
      <c r="H32" s="277"/>
      <c r="I32" s="278"/>
      <c r="J32" s="279"/>
      <c r="K32" s="280"/>
      <c r="O32" s="281">
        <v>1</v>
      </c>
    </row>
    <row r="33" spans="1:80">
      <c r="A33" s="282">
        <v>16</v>
      </c>
      <c r="B33" s="283" t="s">
        <v>780</v>
      </c>
      <c r="C33" s="284" t="s">
        <v>781</v>
      </c>
      <c r="D33" s="285" t="s">
        <v>120</v>
      </c>
      <c r="E33" s="286">
        <v>2.1</v>
      </c>
      <c r="F33" s="286">
        <v>0</v>
      </c>
      <c r="G33" s="287">
        <f>E33*F33</f>
        <v>0</v>
      </c>
      <c r="H33" s="288">
        <v>0</v>
      </c>
      <c r="I33" s="289">
        <f>E33*H33</f>
        <v>0</v>
      </c>
      <c r="J33" s="288">
        <v>0</v>
      </c>
      <c r="K33" s="289">
        <f>E33*J33</f>
        <v>0</v>
      </c>
      <c r="O33" s="281">
        <v>2</v>
      </c>
      <c r="AA33" s="251">
        <v>1</v>
      </c>
      <c r="AB33" s="251">
        <v>1</v>
      </c>
      <c r="AC33" s="251">
        <v>1</v>
      </c>
      <c r="AZ33" s="251">
        <v>1</v>
      </c>
      <c r="BA33" s="251">
        <f>IF(AZ33=1,G33,0)</f>
        <v>0</v>
      </c>
      <c r="BB33" s="251">
        <f>IF(AZ33=2,G33,0)</f>
        <v>0</v>
      </c>
      <c r="BC33" s="251">
        <f>IF(AZ33=3,G33,0)</f>
        <v>0</v>
      </c>
      <c r="BD33" s="251">
        <f>IF(AZ33=4,G33,0)</f>
        <v>0</v>
      </c>
      <c r="BE33" s="251">
        <f>IF(AZ33=5,G33,0)</f>
        <v>0</v>
      </c>
      <c r="CA33" s="290">
        <v>1</v>
      </c>
      <c r="CB33" s="290">
        <v>1</v>
      </c>
    </row>
    <row r="34" spans="1:80">
      <c r="A34" s="306"/>
      <c r="B34" s="307" t="s">
        <v>97</v>
      </c>
      <c r="C34" s="308" t="s">
        <v>779</v>
      </c>
      <c r="D34" s="309"/>
      <c r="E34" s="310"/>
      <c r="F34" s="311"/>
      <c r="G34" s="312">
        <f>SUM(G32:G33)</f>
        <v>0</v>
      </c>
      <c r="H34" s="313"/>
      <c r="I34" s="314">
        <f>SUM(I32:I33)</f>
        <v>0</v>
      </c>
      <c r="J34" s="313"/>
      <c r="K34" s="314">
        <f>SUM(K32:K33)</f>
        <v>0</v>
      </c>
      <c r="O34" s="281">
        <v>4</v>
      </c>
      <c r="BA34" s="315">
        <f>SUM(BA32:BA33)</f>
        <v>0</v>
      </c>
      <c r="BB34" s="315">
        <f>SUM(BB32:BB33)</f>
        <v>0</v>
      </c>
      <c r="BC34" s="315">
        <f>SUM(BC32:BC33)</f>
        <v>0</v>
      </c>
      <c r="BD34" s="315">
        <f>SUM(BD32:BD33)</f>
        <v>0</v>
      </c>
      <c r="BE34" s="315">
        <f>SUM(BE32:BE33)</f>
        <v>0</v>
      </c>
    </row>
    <row r="35" spans="1:80">
      <c r="A35" s="271" t="s">
        <v>93</v>
      </c>
      <c r="B35" s="272" t="s">
        <v>782</v>
      </c>
      <c r="C35" s="273" t="s">
        <v>783</v>
      </c>
      <c r="D35" s="274"/>
      <c r="E35" s="275"/>
      <c r="F35" s="275"/>
      <c r="G35" s="276"/>
      <c r="H35" s="277"/>
      <c r="I35" s="278"/>
      <c r="J35" s="279"/>
      <c r="K35" s="280"/>
      <c r="O35" s="281">
        <v>1</v>
      </c>
    </row>
    <row r="36" spans="1:80">
      <c r="A36" s="282">
        <v>17</v>
      </c>
      <c r="B36" s="283" t="s">
        <v>785</v>
      </c>
      <c r="C36" s="284" t="s">
        <v>786</v>
      </c>
      <c r="D36" s="285" t="s">
        <v>110</v>
      </c>
      <c r="E36" s="286">
        <v>8.4</v>
      </c>
      <c r="F36" s="286">
        <v>0</v>
      </c>
      <c r="G36" s="287">
        <f>E36*F36</f>
        <v>0</v>
      </c>
      <c r="H36" s="288">
        <v>0</v>
      </c>
      <c r="I36" s="289">
        <f>E36*H36</f>
        <v>0</v>
      </c>
      <c r="J36" s="288">
        <v>0</v>
      </c>
      <c r="K36" s="289">
        <f>E36*J36</f>
        <v>0</v>
      </c>
      <c r="O36" s="281">
        <v>2</v>
      </c>
      <c r="AA36" s="251">
        <v>1</v>
      </c>
      <c r="AB36" s="251">
        <v>1</v>
      </c>
      <c r="AC36" s="251">
        <v>1</v>
      </c>
      <c r="AZ36" s="251">
        <v>1</v>
      </c>
      <c r="BA36" s="251">
        <f>IF(AZ36=1,G36,0)</f>
        <v>0</v>
      </c>
      <c r="BB36" s="251">
        <f>IF(AZ36=2,G36,0)</f>
        <v>0</v>
      </c>
      <c r="BC36" s="251">
        <f>IF(AZ36=3,G36,0)</f>
        <v>0</v>
      </c>
      <c r="BD36" s="251">
        <f>IF(AZ36=4,G36,0)</f>
        <v>0</v>
      </c>
      <c r="BE36" s="251">
        <f>IF(AZ36=5,G36,0)</f>
        <v>0</v>
      </c>
      <c r="CA36" s="290">
        <v>1</v>
      </c>
      <c r="CB36" s="290">
        <v>1</v>
      </c>
    </row>
    <row r="37" spans="1:80">
      <c r="A37" s="306"/>
      <c r="B37" s="307" t="s">
        <v>97</v>
      </c>
      <c r="C37" s="308" t="s">
        <v>784</v>
      </c>
      <c r="D37" s="309"/>
      <c r="E37" s="310"/>
      <c r="F37" s="311"/>
      <c r="G37" s="312">
        <f>SUM(G35:G36)</f>
        <v>0</v>
      </c>
      <c r="H37" s="313"/>
      <c r="I37" s="314">
        <f>SUM(I35:I36)</f>
        <v>0</v>
      </c>
      <c r="J37" s="313"/>
      <c r="K37" s="314">
        <f>SUM(K35:K36)</f>
        <v>0</v>
      </c>
      <c r="O37" s="281">
        <v>4</v>
      </c>
      <c r="BA37" s="315">
        <f>SUM(BA35:BA36)</f>
        <v>0</v>
      </c>
      <c r="BB37" s="315">
        <f>SUM(BB35:BB36)</f>
        <v>0</v>
      </c>
      <c r="BC37" s="315">
        <f>SUM(BC35:BC36)</f>
        <v>0</v>
      </c>
      <c r="BD37" s="315">
        <f>SUM(BD35:BD36)</f>
        <v>0</v>
      </c>
      <c r="BE37" s="315">
        <f>SUM(BE35:BE36)</f>
        <v>0</v>
      </c>
    </row>
    <row r="38" spans="1:80">
      <c r="A38" s="271" t="s">
        <v>93</v>
      </c>
      <c r="B38" s="272" t="s">
        <v>811</v>
      </c>
      <c r="C38" s="273" t="s">
        <v>812</v>
      </c>
      <c r="D38" s="274"/>
      <c r="E38" s="275"/>
      <c r="F38" s="275"/>
      <c r="G38" s="276"/>
      <c r="H38" s="277"/>
      <c r="I38" s="278"/>
      <c r="J38" s="279"/>
      <c r="K38" s="280"/>
      <c r="O38" s="281">
        <v>1</v>
      </c>
    </row>
    <row r="39" spans="1:80">
      <c r="A39" s="282">
        <v>18</v>
      </c>
      <c r="B39" s="283" t="s">
        <v>814</v>
      </c>
      <c r="C39" s="284" t="s">
        <v>815</v>
      </c>
      <c r="D39" s="285" t="s">
        <v>110</v>
      </c>
      <c r="E39" s="286">
        <v>3.5</v>
      </c>
      <c r="F39" s="286">
        <v>0</v>
      </c>
      <c r="G39" s="287">
        <f>E39*F39</f>
        <v>0</v>
      </c>
      <c r="H39" s="288">
        <v>0</v>
      </c>
      <c r="I39" s="289">
        <f>E39*H39</f>
        <v>0</v>
      </c>
      <c r="J39" s="288">
        <v>0</v>
      </c>
      <c r="K39" s="289">
        <f>E39*J39</f>
        <v>0</v>
      </c>
      <c r="O39" s="281">
        <v>2</v>
      </c>
      <c r="AA39" s="251">
        <v>1</v>
      </c>
      <c r="AB39" s="251">
        <v>1</v>
      </c>
      <c r="AC39" s="251">
        <v>1</v>
      </c>
      <c r="AZ39" s="251">
        <v>1</v>
      </c>
      <c r="BA39" s="251">
        <f>IF(AZ39=1,G39,0)</f>
        <v>0</v>
      </c>
      <c r="BB39" s="251">
        <f>IF(AZ39=2,G39,0)</f>
        <v>0</v>
      </c>
      <c r="BC39" s="251">
        <f>IF(AZ39=3,G39,0)</f>
        <v>0</v>
      </c>
      <c r="BD39" s="251">
        <f>IF(AZ39=4,G39,0)</f>
        <v>0</v>
      </c>
      <c r="BE39" s="251">
        <f>IF(AZ39=5,G39,0)</f>
        <v>0</v>
      </c>
      <c r="CA39" s="290">
        <v>1</v>
      </c>
      <c r="CB39" s="290">
        <v>1</v>
      </c>
    </row>
    <row r="40" spans="1:80">
      <c r="A40" s="282">
        <v>19</v>
      </c>
      <c r="B40" s="283" t="s">
        <v>816</v>
      </c>
      <c r="C40" s="284" t="s">
        <v>817</v>
      </c>
      <c r="D40" s="285" t="s">
        <v>117</v>
      </c>
      <c r="E40" s="286">
        <v>9</v>
      </c>
      <c r="F40" s="286">
        <v>0</v>
      </c>
      <c r="G40" s="287">
        <f>E40*F40</f>
        <v>0</v>
      </c>
      <c r="H40" s="288">
        <v>0</v>
      </c>
      <c r="I40" s="289">
        <f>E40*H40</f>
        <v>0</v>
      </c>
      <c r="J40" s="288">
        <v>0</v>
      </c>
      <c r="K40" s="289">
        <f>E40*J40</f>
        <v>0</v>
      </c>
      <c r="O40" s="281">
        <v>2</v>
      </c>
      <c r="AA40" s="251">
        <v>1</v>
      </c>
      <c r="AB40" s="251">
        <v>1</v>
      </c>
      <c r="AC40" s="251">
        <v>1</v>
      </c>
      <c r="AZ40" s="251">
        <v>1</v>
      </c>
      <c r="BA40" s="251">
        <f>IF(AZ40=1,G40,0)</f>
        <v>0</v>
      </c>
      <c r="BB40" s="251">
        <f>IF(AZ40=2,G40,0)</f>
        <v>0</v>
      </c>
      <c r="BC40" s="251">
        <f>IF(AZ40=3,G40,0)</f>
        <v>0</v>
      </c>
      <c r="BD40" s="251">
        <f>IF(AZ40=4,G40,0)</f>
        <v>0</v>
      </c>
      <c r="BE40" s="251">
        <f>IF(AZ40=5,G40,0)</f>
        <v>0</v>
      </c>
      <c r="CA40" s="290">
        <v>1</v>
      </c>
      <c r="CB40" s="290">
        <v>1</v>
      </c>
    </row>
    <row r="41" spans="1:80">
      <c r="A41" s="282">
        <v>20</v>
      </c>
      <c r="B41" s="283" t="s">
        <v>818</v>
      </c>
      <c r="C41" s="284" t="s">
        <v>819</v>
      </c>
      <c r="D41" s="285" t="s">
        <v>820</v>
      </c>
      <c r="E41" s="286">
        <v>7.2</v>
      </c>
      <c r="F41" s="286">
        <v>0</v>
      </c>
      <c r="G41" s="287">
        <f>E41*F41</f>
        <v>0</v>
      </c>
      <c r="H41" s="288">
        <v>0</v>
      </c>
      <c r="I41" s="289">
        <f>E41*H41</f>
        <v>0</v>
      </c>
      <c r="J41" s="288">
        <v>0</v>
      </c>
      <c r="K41" s="289">
        <f>E41*J41</f>
        <v>0</v>
      </c>
      <c r="O41" s="281">
        <v>2</v>
      </c>
      <c r="AA41" s="251">
        <v>1</v>
      </c>
      <c r="AB41" s="251">
        <v>1</v>
      </c>
      <c r="AC41" s="251">
        <v>1</v>
      </c>
      <c r="AZ41" s="251">
        <v>1</v>
      </c>
      <c r="BA41" s="251">
        <f>IF(AZ41=1,G41,0)</f>
        <v>0</v>
      </c>
      <c r="BB41" s="251">
        <f>IF(AZ41=2,G41,0)</f>
        <v>0</v>
      </c>
      <c r="BC41" s="251">
        <f>IF(AZ41=3,G41,0)</f>
        <v>0</v>
      </c>
      <c r="BD41" s="251">
        <f>IF(AZ41=4,G41,0)</f>
        <v>0</v>
      </c>
      <c r="BE41" s="251">
        <f>IF(AZ41=5,G41,0)</f>
        <v>0</v>
      </c>
      <c r="CA41" s="290">
        <v>1</v>
      </c>
      <c r="CB41" s="290">
        <v>1</v>
      </c>
    </row>
    <row r="42" spans="1:80">
      <c r="A42" s="282">
        <v>21</v>
      </c>
      <c r="B42" s="283" t="s">
        <v>821</v>
      </c>
      <c r="C42" s="284" t="s">
        <v>822</v>
      </c>
      <c r="D42" s="285" t="s">
        <v>117</v>
      </c>
      <c r="E42" s="286">
        <v>9</v>
      </c>
      <c r="F42" s="286">
        <v>0</v>
      </c>
      <c r="G42" s="287">
        <f>E42*F42</f>
        <v>0</v>
      </c>
      <c r="H42" s="288">
        <v>0</v>
      </c>
      <c r="I42" s="289">
        <f>E42*H42</f>
        <v>0</v>
      </c>
      <c r="J42" s="288">
        <v>0</v>
      </c>
      <c r="K42" s="289">
        <f>E42*J42</f>
        <v>0</v>
      </c>
      <c r="O42" s="281">
        <v>2</v>
      </c>
      <c r="AA42" s="251">
        <v>1</v>
      </c>
      <c r="AB42" s="251">
        <v>1</v>
      </c>
      <c r="AC42" s="251">
        <v>1</v>
      </c>
      <c r="AZ42" s="251">
        <v>1</v>
      </c>
      <c r="BA42" s="251">
        <f>IF(AZ42=1,G42,0)</f>
        <v>0</v>
      </c>
      <c r="BB42" s="251">
        <f>IF(AZ42=2,G42,0)</f>
        <v>0</v>
      </c>
      <c r="BC42" s="251">
        <f>IF(AZ42=3,G42,0)</f>
        <v>0</v>
      </c>
      <c r="BD42" s="251">
        <f>IF(AZ42=4,G42,0)</f>
        <v>0</v>
      </c>
      <c r="BE42" s="251">
        <f>IF(AZ42=5,G42,0)</f>
        <v>0</v>
      </c>
      <c r="CA42" s="290">
        <v>1</v>
      </c>
      <c r="CB42" s="290">
        <v>1</v>
      </c>
    </row>
    <row r="43" spans="1:80">
      <c r="A43" s="306"/>
      <c r="B43" s="307" t="s">
        <v>97</v>
      </c>
      <c r="C43" s="308" t="s">
        <v>813</v>
      </c>
      <c r="D43" s="309"/>
      <c r="E43" s="310"/>
      <c r="F43" s="311"/>
      <c r="G43" s="312">
        <f>SUM(G38:G42)</f>
        <v>0</v>
      </c>
      <c r="H43" s="313"/>
      <c r="I43" s="314">
        <f>SUM(I38:I42)</f>
        <v>0</v>
      </c>
      <c r="J43" s="313"/>
      <c r="K43" s="314">
        <f>SUM(K38:K42)</f>
        <v>0</v>
      </c>
      <c r="O43" s="281">
        <v>4</v>
      </c>
      <c r="BA43" s="315">
        <f>SUM(BA38:BA42)</f>
        <v>0</v>
      </c>
      <c r="BB43" s="315">
        <f>SUM(BB38:BB42)</f>
        <v>0</v>
      </c>
      <c r="BC43" s="315">
        <f>SUM(BC38:BC42)</f>
        <v>0</v>
      </c>
      <c r="BD43" s="315">
        <f>SUM(BD38:BD42)</f>
        <v>0</v>
      </c>
      <c r="BE43" s="315">
        <f>SUM(BE38:BE42)</f>
        <v>0</v>
      </c>
    </row>
    <row r="44" spans="1:80">
      <c r="A44" s="271" t="s">
        <v>93</v>
      </c>
      <c r="B44" s="272" t="s">
        <v>787</v>
      </c>
      <c r="C44" s="273" t="s">
        <v>788</v>
      </c>
      <c r="D44" s="274"/>
      <c r="E44" s="275"/>
      <c r="F44" s="275"/>
      <c r="G44" s="276"/>
      <c r="H44" s="277"/>
      <c r="I44" s="278"/>
      <c r="J44" s="279"/>
      <c r="K44" s="280"/>
      <c r="O44" s="281">
        <v>1</v>
      </c>
    </row>
    <row r="45" spans="1:80">
      <c r="A45" s="282">
        <v>22</v>
      </c>
      <c r="B45" s="283" t="s">
        <v>823</v>
      </c>
      <c r="C45" s="284" t="s">
        <v>824</v>
      </c>
      <c r="D45" s="285" t="s">
        <v>117</v>
      </c>
      <c r="E45" s="286">
        <v>9</v>
      </c>
      <c r="F45" s="286">
        <v>0</v>
      </c>
      <c r="G45" s="287">
        <f>E45*F45</f>
        <v>0</v>
      </c>
      <c r="H45" s="288">
        <v>0</v>
      </c>
      <c r="I45" s="289">
        <f>E45*H45</f>
        <v>0</v>
      </c>
      <c r="J45" s="288">
        <v>0</v>
      </c>
      <c r="K45" s="289">
        <f>E45*J45</f>
        <v>0</v>
      </c>
      <c r="O45" s="281">
        <v>2</v>
      </c>
      <c r="AA45" s="251">
        <v>1</v>
      </c>
      <c r="AB45" s="251">
        <v>1</v>
      </c>
      <c r="AC45" s="251">
        <v>1</v>
      </c>
      <c r="AZ45" s="251">
        <v>1</v>
      </c>
      <c r="BA45" s="251">
        <f>IF(AZ45=1,G45,0)</f>
        <v>0</v>
      </c>
      <c r="BB45" s="251">
        <f>IF(AZ45=2,G45,0)</f>
        <v>0</v>
      </c>
      <c r="BC45" s="251">
        <f>IF(AZ45=3,G45,0)</f>
        <v>0</v>
      </c>
      <c r="BD45" s="251">
        <f>IF(AZ45=4,G45,0)</f>
        <v>0</v>
      </c>
      <c r="BE45" s="251">
        <f>IF(AZ45=5,G45,0)</f>
        <v>0</v>
      </c>
      <c r="CA45" s="290">
        <v>1</v>
      </c>
      <c r="CB45" s="290">
        <v>1</v>
      </c>
    </row>
    <row r="46" spans="1:80">
      <c r="A46" s="282">
        <v>23</v>
      </c>
      <c r="B46" s="283" t="s">
        <v>825</v>
      </c>
      <c r="C46" s="284" t="s">
        <v>826</v>
      </c>
      <c r="D46" s="285" t="s">
        <v>117</v>
      </c>
      <c r="E46" s="286">
        <v>9</v>
      </c>
      <c r="F46" s="286">
        <v>0</v>
      </c>
      <c r="G46" s="287">
        <f>E46*F46</f>
        <v>0</v>
      </c>
      <c r="H46" s="288">
        <v>0</v>
      </c>
      <c r="I46" s="289">
        <f>E46*H46</f>
        <v>0</v>
      </c>
      <c r="J46" s="288">
        <v>0</v>
      </c>
      <c r="K46" s="289">
        <f>E46*J46</f>
        <v>0</v>
      </c>
      <c r="O46" s="281">
        <v>2</v>
      </c>
      <c r="AA46" s="251">
        <v>1</v>
      </c>
      <c r="AB46" s="251">
        <v>1</v>
      </c>
      <c r="AC46" s="251">
        <v>1</v>
      </c>
      <c r="AZ46" s="251">
        <v>1</v>
      </c>
      <c r="BA46" s="251">
        <f>IF(AZ46=1,G46,0)</f>
        <v>0</v>
      </c>
      <c r="BB46" s="251">
        <f>IF(AZ46=2,G46,0)</f>
        <v>0</v>
      </c>
      <c r="BC46" s="251">
        <f>IF(AZ46=3,G46,0)</f>
        <v>0</v>
      </c>
      <c r="BD46" s="251">
        <f>IF(AZ46=4,G46,0)</f>
        <v>0</v>
      </c>
      <c r="BE46" s="251">
        <f>IF(AZ46=5,G46,0)</f>
        <v>0</v>
      </c>
      <c r="CA46" s="290">
        <v>1</v>
      </c>
      <c r="CB46" s="290">
        <v>1</v>
      </c>
    </row>
    <row r="47" spans="1:80">
      <c r="A47" s="282">
        <v>24</v>
      </c>
      <c r="B47" s="283" t="s">
        <v>794</v>
      </c>
      <c r="C47" s="284" t="s">
        <v>795</v>
      </c>
      <c r="D47" s="285" t="s">
        <v>120</v>
      </c>
      <c r="E47" s="286">
        <v>0.8</v>
      </c>
      <c r="F47" s="286">
        <v>0</v>
      </c>
      <c r="G47" s="287">
        <f>E47*F47</f>
        <v>0</v>
      </c>
      <c r="H47" s="288">
        <v>0</v>
      </c>
      <c r="I47" s="289">
        <f>E47*H47</f>
        <v>0</v>
      </c>
      <c r="J47" s="288">
        <v>0</v>
      </c>
      <c r="K47" s="289">
        <f>E47*J47</f>
        <v>0</v>
      </c>
      <c r="O47" s="281">
        <v>2</v>
      </c>
      <c r="AA47" s="251">
        <v>1</v>
      </c>
      <c r="AB47" s="251">
        <v>1</v>
      </c>
      <c r="AC47" s="251">
        <v>1</v>
      </c>
      <c r="AZ47" s="251">
        <v>1</v>
      </c>
      <c r="BA47" s="251">
        <f>IF(AZ47=1,G47,0)</f>
        <v>0</v>
      </c>
      <c r="BB47" s="251">
        <f>IF(AZ47=2,G47,0)</f>
        <v>0</v>
      </c>
      <c r="BC47" s="251">
        <f>IF(AZ47=3,G47,0)</f>
        <v>0</v>
      </c>
      <c r="BD47" s="251">
        <f>IF(AZ47=4,G47,0)</f>
        <v>0</v>
      </c>
      <c r="BE47" s="251">
        <f>IF(AZ47=5,G47,0)</f>
        <v>0</v>
      </c>
      <c r="CA47" s="290">
        <v>1</v>
      </c>
      <c r="CB47" s="290">
        <v>1</v>
      </c>
    </row>
    <row r="48" spans="1:80">
      <c r="A48" s="282">
        <v>25</v>
      </c>
      <c r="B48" s="283" t="s">
        <v>796</v>
      </c>
      <c r="C48" s="284" t="s">
        <v>797</v>
      </c>
      <c r="D48" s="285" t="s">
        <v>96</v>
      </c>
      <c r="E48" s="286">
        <v>1</v>
      </c>
      <c r="F48" s="286">
        <v>0</v>
      </c>
      <c r="G48" s="287">
        <f>E48*F48</f>
        <v>0</v>
      </c>
      <c r="H48" s="288">
        <v>0</v>
      </c>
      <c r="I48" s="289">
        <f>E48*H48</f>
        <v>0</v>
      </c>
      <c r="J48" s="288">
        <v>0</v>
      </c>
      <c r="K48" s="289">
        <f>E48*J48</f>
        <v>0</v>
      </c>
      <c r="O48" s="281">
        <v>2</v>
      </c>
      <c r="AA48" s="251">
        <v>1</v>
      </c>
      <c r="AB48" s="251">
        <v>1</v>
      </c>
      <c r="AC48" s="251">
        <v>1</v>
      </c>
      <c r="AZ48" s="251">
        <v>1</v>
      </c>
      <c r="BA48" s="251">
        <f>IF(AZ48=1,G48,0)</f>
        <v>0</v>
      </c>
      <c r="BB48" s="251">
        <f>IF(AZ48=2,G48,0)</f>
        <v>0</v>
      </c>
      <c r="BC48" s="251">
        <f>IF(AZ48=3,G48,0)</f>
        <v>0</v>
      </c>
      <c r="BD48" s="251">
        <f>IF(AZ48=4,G48,0)</f>
        <v>0</v>
      </c>
      <c r="BE48" s="251">
        <f>IF(AZ48=5,G48,0)</f>
        <v>0</v>
      </c>
      <c r="CA48" s="290">
        <v>1</v>
      </c>
      <c r="CB48" s="290">
        <v>1</v>
      </c>
    </row>
    <row r="49" spans="1:80">
      <c r="A49" s="306"/>
      <c r="B49" s="307" t="s">
        <v>97</v>
      </c>
      <c r="C49" s="308" t="s">
        <v>789</v>
      </c>
      <c r="D49" s="309"/>
      <c r="E49" s="310"/>
      <c r="F49" s="311"/>
      <c r="G49" s="312">
        <f>SUM(G44:G48)</f>
        <v>0</v>
      </c>
      <c r="H49" s="313"/>
      <c r="I49" s="314">
        <f>SUM(I44:I48)</f>
        <v>0</v>
      </c>
      <c r="J49" s="313"/>
      <c r="K49" s="314">
        <f>SUM(K44:K48)</f>
        <v>0</v>
      </c>
      <c r="O49" s="281">
        <v>4</v>
      </c>
      <c r="BA49" s="315">
        <f>SUM(BA44:BA48)</f>
        <v>0</v>
      </c>
      <c r="BB49" s="315">
        <f>SUM(BB44:BB48)</f>
        <v>0</v>
      </c>
      <c r="BC49" s="315">
        <f>SUM(BC44:BC48)</f>
        <v>0</v>
      </c>
      <c r="BD49" s="315">
        <f>SUM(BD44:BD48)</f>
        <v>0</v>
      </c>
      <c r="BE49" s="315">
        <f>SUM(BE44:BE48)</f>
        <v>0</v>
      </c>
    </row>
    <row r="50" spans="1:80">
      <c r="A50" s="271" t="s">
        <v>93</v>
      </c>
      <c r="B50" s="272" t="s">
        <v>798</v>
      </c>
      <c r="C50" s="273" t="s">
        <v>799</v>
      </c>
      <c r="D50" s="274"/>
      <c r="E50" s="275"/>
      <c r="F50" s="275"/>
      <c r="G50" s="276"/>
      <c r="H50" s="277"/>
      <c r="I50" s="278"/>
      <c r="J50" s="279"/>
      <c r="K50" s="280"/>
      <c r="O50" s="281">
        <v>1</v>
      </c>
    </row>
    <row r="51" spans="1:80">
      <c r="A51" s="282">
        <v>26</v>
      </c>
      <c r="B51" s="283" t="s">
        <v>801</v>
      </c>
      <c r="C51" s="284" t="s">
        <v>802</v>
      </c>
      <c r="D51" s="285" t="s">
        <v>735</v>
      </c>
      <c r="E51" s="286">
        <v>30</v>
      </c>
      <c r="F51" s="286">
        <v>0</v>
      </c>
      <c r="G51" s="287">
        <f>E51*F51</f>
        <v>0</v>
      </c>
      <c r="H51" s="288">
        <v>0</v>
      </c>
      <c r="I51" s="289">
        <f>E51*H51</f>
        <v>0</v>
      </c>
      <c r="J51" s="288">
        <v>0</v>
      </c>
      <c r="K51" s="289">
        <f>E51*J51</f>
        <v>0</v>
      </c>
      <c r="O51" s="281">
        <v>2</v>
      </c>
      <c r="AA51" s="251">
        <v>1</v>
      </c>
      <c r="AB51" s="251">
        <v>1</v>
      </c>
      <c r="AC51" s="251">
        <v>1</v>
      </c>
      <c r="AZ51" s="251">
        <v>1</v>
      </c>
      <c r="BA51" s="251">
        <f>IF(AZ51=1,G51,0)</f>
        <v>0</v>
      </c>
      <c r="BB51" s="251">
        <f>IF(AZ51=2,G51,0)</f>
        <v>0</v>
      </c>
      <c r="BC51" s="251">
        <f>IF(AZ51=3,G51,0)</f>
        <v>0</v>
      </c>
      <c r="BD51" s="251">
        <f>IF(AZ51=4,G51,0)</f>
        <v>0</v>
      </c>
      <c r="BE51" s="251">
        <f>IF(AZ51=5,G51,0)</f>
        <v>0</v>
      </c>
      <c r="CA51" s="290">
        <v>1</v>
      </c>
      <c r="CB51" s="290">
        <v>1</v>
      </c>
    </row>
    <row r="52" spans="1:80">
      <c r="A52" s="306"/>
      <c r="B52" s="307" t="s">
        <v>97</v>
      </c>
      <c r="C52" s="308" t="s">
        <v>800</v>
      </c>
      <c r="D52" s="309"/>
      <c r="E52" s="310"/>
      <c r="F52" s="311"/>
      <c r="G52" s="312">
        <f>SUM(G50:G51)</f>
        <v>0</v>
      </c>
      <c r="H52" s="313"/>
      <c r="I52" s="314">
        <f>SUM(I50:I51)</f>
        <v>0</v>
      </c>
      <c r="J52" s="313"/>
      <c r="K52" s="314">
        <f>SUM(K50:K51)</f>
        <v>0</v>
      </c>
      <c r="O52" s="281">
        <v>4</v>
      </c>
      <c r="BA52" s="315">
        <f>SUM(BA50:BA51)</f>
        <v>0</v>
      </c>
      <c r="BB52" s="315">
        <f>SUM(BB50:BB51)</f>
        <v>0</v>
      </c>
      <c r="BC52" s="315">
        <f>SUM(BC50:BC51)</f>
        <v>0</v>
      </c>
      <c r="BD52" s="315">
        <f>SUM(BD50:BD51)</f>
        <v>0</v>
      </c>
      <c r="BE52" s="315">
        <f>SUM(BE50:BE51)</f>
        <v>0</v>
      </c>
    </row>
    <row r="53" spans="1:80">
      <c r="A53" s="271" t="s">
        <v>93</v>
      </c>
      <c r="B53" s="272" t="s">
        <v>803</v>
      </c>
      <c r="C53" s="273" t="s">
        <v>804</v>
      </c>
      <c r="D53" s="274"/>
      <c r="E53" s="275"/>
      <c r="F53" s="275"/>
      <c r="G53" s="276"/>
      <c r="H53" s="277"/>
      <c r="I53" s="278"/>
      <c r="J53" s="279"/>
      <c r="K53" s="280"/>
      <c r="O53" s="281">
        <v>1</v>
      </c>
    </row>
    <row r="54" spans="1:80">
      <c r="A54" s="282">
        <v>27</v>
      </c>
      <c r="B54" s="283" t="s">
        <v>806</v>
      </c>
      <c r="C54" s="284" t="s">
        <v>807</v>
      </c>
      <c r="D54" s="285" t="s">
        <v>174</v>
      </c>
      <c r="E54" s="286">
        <v>11.3</v>
      </c>
      <c r="F54" s="286">
        <v>0</v>
      </c>
      <c r="G54" s="287">
        <f>E54*F54</f>
        <v>0</v>
      </c>
      <c r="H54" s="288">
        <v>0</v>
      </c>
      <c r="I54" s="289">
        <f>E54*H54</f>
        <v>0</v>
      </c>
      <c r="J54" s="288">
        <v>0</v>
      </c>
      <c r="K54" s="289">
        <f>E54*J54</f>
        <v>0</v>
      </c>
      <c r="O54" s="281">
        <v>2</v>
      </c>
      <c r="AA54" s="251">
        <v>1</v>
      </c>
      <c r="AB54" s="251">
        <v>1</v>
      </c>
      <c r="AC54" s="251">
        <v>1</v>
      </c>
      <c r="AZ54" s="251">
        <v>1</v>
      </c>
      <c r="BA54" s="251">
        <f>IF(AZ54=1,G54,0)</f>
        <v>0</v>
      </c>
      <c r="BB54" s="251">
        <f>IF(AZ54=2,G54,0)</f>
        <v>0</v>
      </c>
      <c r="BC54" s="251">
        <f>IF(AZ54=3,G54,0)</f>
        <v>0</v>
      </c>
      <c r="BD54" s="251">
        <f>IF(AZ54=4,G54,0)</f>
        <v>0</v>
      </c>
      <c r="BE54" s="251">
        <f>IF(AZ54=5,G54,0)</f>
        <v>0</v>
      </c>
      <c r="CA54" s="290">
        <v>1</v>
      </c>
      <c r="CB54" s="290">
        <v>1</v>
      </c>
    </row>
    <row r="55" spans="1:80">
      <c r="A55" s="306"/>
      <c r="B55" s="307" t="s">
        <v>97</v>
      </c>
      <c r="C55" s="308" t="s">
        <v>805</v>
      </c>
      <c r="D55" s="309"/>
      <c r="E55" s="310"/>
      <c r="F55" s="311"/>
      <c r="G55" s="312">
        <f>SUM(G53:G54)</f>
        <v>0</v>
      </c>
      <c r="H55" s="313"/>
      <c r="I55" s="314">
        <f>SUM(I53:I54)</f>
        <v>0</v>
      </c>
      <c r="J55" s="313"/>
      <c r="K55" s="314">
        <f>SUM(K53:K54)</f>
        <v>0</v>
      </c>
      <c r="O55" s="281">
        <v>4</v>
      </c>
      <c r="BA55" s="315">
        <f>SUM(BA53:BA54)</f>
        <v>0</v>
      </c>
      <c r="BB55" s="315">
        <f>SUM(BB53:BB54)</f>
        <v>0</v>
      </c>
      <c r="BC55" s="315">
        <f>SUM(BC53:BC54)</f>
        <v>0</v>
      </c>
      <c r="BD55" s="315">
        <f>SUM(BD53:BD54)</f>
        <v>0</v>
      </c>
      <c r="BE55" s="315">
        <f>SUM(BE53:BE54)</f>
        <v>0</v>
      </c>
    </row>
    <row r="56" spans="1:80">
      <c r="E56" s="251"/>
    </row>
    <row r="57" spans="1:80">
      <c r="E57" s="251"/>
    </row>
    <row r="58" spans="1:80">
      <c r="E58" s="251"/>
    </row>
    <row r="59" spans="1:80">
      <c r="E59" s="251"/>
    </row>
    <row r="60" spans="1:80">
      <c r="E60" s="251"/>
    </row>
    <row r="61" spans="1:80">
      <c r="E61" s="251"/>
    </row>
    <row r="62" spans="1:80">
      <c r="E62" s="251"/>
    </row>
    <row r="63" spans="1:80">
      <c r="E63" s="251"/>
    </row>
    <row r="64" spans="1:80">
      <c r="E64" s="251"/>
    </row>
    <row r="65" spans="1:7">
      <c r="E65" s="251"/>
    </row>
    <row r="66" spans="1:7">
      <c r="E66" s="251"/>
    </row>
    <row r="67" spans="1:7">
      <c r="E67" s="251"/>
    </row>
    <row r="68" spans="1:7">
      <c r="E68" s="251"/>
    </row>
    <row r="69" spans="1:7">
      <c r="E69" s="251"/>
    </row>
    <row r="70" spans="1:7">
      <c r="E70" s="251"/>
    </row>
    <row r="71" spans="1:7">
      <c r="E71" s="251"/>
    </row>
    <row r="72" spans="1:7">
      <c r="E72" s="251"/>
    </row>
    <row r="73" spans="1:7">
      <c r="E73" s="251"/>
    </row>
    <row r="74" spans="1:7">
      <c r="E74" s="251"/>
    </row>
    <row r="75" spans="1:7">
      <c r="E75" s="251"/>
    </row>
    <row r="76" spans="1:7">
      <c r="E76" s="251"/>
    </row>
    <row r="77" spans="1:7">
      <c r="E77" s="251"/>
    </row>
    <row r="78" spans="1:7">
      <c r="E78" s="251"/>
    </row>
    <row r="79" spans="1:7">
      <c r="A79" s="305"/>
      <c r="B79" s="305"/>
      <c r="C79" s="305"/>
      <c r="D79" s="305"/>
      <c r="E79" s="305"/>
      <c r="F79" s="305"/>
      <c r="G79" s="305"/>
    </row>
    <row r="80" spans="1:7">
      <c r="A80" s="305"/>
      <c r="B80" s="305"/>
      <c r="C80" s="305"/>
      <c r="D80" s="305"/>
      <c r="E80" s="305"/>
      <c r="F80" s="305"/>
      <c r="G80" s="305"/>
    </row>
    <row r="81" spans="1:7">
      <c r="A81" s="305"/>
      <c r="B81" s="305"/>
      <c r="C81" s="305"/>
      <c r="D81" s="305"/>
      <c r="E81" s="305"/>
      <c r="F81" s="305"/>
      <c r="G81" s="305"/>
    </row>
    <row r="82" spans="1:7">
      <c r="A82" s="305"/>
      <c r="B82" s="305"/>
      <c r="C82" s="305"/>
      <c r="D82" s="305"/>
      <c r="E82" s="305"/>
      <c r="F82" s="305"/>
      <c r="G82" s="305"/>
    </row>
    <row r="83" spans="1:7">
      <c r="E83" s="251"/>
    </row>
    <row r="84" spans="1:7">
      <c r="E84" s="251"/>
    </row>
    <row r="85" spans="1:7">
      <c r="E85" s="251"/>
    </row>
    <row r="86" spans="1:7">
      <c r="E86" s="251"/>
    </row>
    <row r="87" spans="1:7">
      <c r="E87" s="251"/>
    </row>
    <row r="88" spans="1:7">
      <c r="E88" s="251"/>
    </row>
    <row r="89" spans="1:7">
      <c r="E89" s="251"/>
    </row>
    <row r="90" spans="1:7">
      <c r="E90" s="251"/>
    </row>
    <row r="91" spans="1:7">
      <c r="E91" s="251"/>
    </row>
    <row r="92" spans="1:7">
      <c r="E92" s="251"/>
    </row>
    <row r="93" spans="1:7">
      <c r="E93" s="251"/>
    </row>
    <row r="94" spans="1:7">
      <c r="E94" s="251"/>
    </row>
    <row r="95" spans="1:7">
      <c r="E95" s="251"/>
    </row>
    <row r="96" spans="1:7">
      <c r="E96" s="251"/>
    </row>
    <row r="97" spans="5:5">
      <c r="E97" s="251"/>
    </row>
    <row r="98" spans="5:5">
      <c r="E98" s="251"/>
    </row>
    <row r="99" spans="5:5">
      <c r="E99" s="251"/>
    </row>
    <row r="100" spans="5:5">
      <c r="E100" s="251"/>
    </row>
    <row r="101" spans="5:5">
      <c r="E101" s="251"/>
    </row>
    <row r="102" spans="5:5">
      <c r="E102" s="251"/>
    </row>
    <row r="103" spans="5:5">
      <c r="E103" s="251"/>
    </row>
    <row r="104" spans="5:5">
      <c r="E104" s="251"/>
    </row>
    <row r="105" spans="5:5">
      <c r="E105" s="251"/>
    </row>
    <row r="106" spans="5:5">
      <c r="E106" s="251"/>
    </row>
    <row r="107" spans="5:5">
      <c r="E107" s="251"/>
    </row>
    <row r="108" spans="5:5">
      <c r="E108" s="251"/>
    </row>
    <row r="109" spans="5:5">
      <c r="E109" s="251"/>
    </row>
    <row r="110" spans="5:5">
      <c r="E110" s="251"/>
    </row>
    <row r="111" spans="5:5">
      <c r="E111" s="251"/>
    </row>
    <row r="112" spans="5:5">
      <c r="E112" s="251"/>
    </row>
    <row r="113" spans="1:7">
      <c r="E113" s="251"/>
    </row>
    <row r="114" spans="1:7">
      <c r="A114" s="316"/>
      <c r="B114" s="316"/>
    </row>
    <row r="115" spans="1:7">
      <c r="A115" s="305"/>
      <c r="B115" s="305"/>
      <c r="C115" s="317"/>
      <c r="D115" s="317"/>
      <c r="E115" s="318"/>
      <c r="F115" s="317"/>
      <c r="G115" s="319"/>
    </row>
    <row r="116" spans="1:7">
      <c r="A116" s="320"/>
      <c r="B116" s="320"/>
      <c r="C116" s="305"/>
      <c r="D116" s="305"/>
      <c r="E116" s="321"/>
      <c r="F116" s="305"/>
      <c r="G116" s="305"/>
    </row>
    <row r="117" spans="1:7">
      <c r="A117" s="305"/>
      <c r="B117" s="305"/>
      <c r="C117" s="305"/>
      <c r="D117" s="305"/>
      <c r="E117" s="321"/>
      <c r="F117" s="305"/>
      <c r="G117" s="305"/>
    </row>
    <row r="118" spans="1:7">
      <c r="A118" s="305"/>
      <c r="B118" s="305"/>
      <c r="C118" s="305"/>
      <c r="D118" s="305"/>
      <c r="E118" s="321"/>
      <c r="F118" s="305"/>
      <c r="G118" s="305"/>
    </row>
    <row r="119" spans="1:7">
      <c r="A119" s="305"/>
      <c r="B119" s="305"/>
      <c r="C119" s="305"/>
      <c r="D119" s="305"/>
      <c r="E119" s="321"/>
      <c r="F119" s="305"/>
      <c r="G119" s="305"/>
    </row>
    <row r="120" spans="1:7">
      <c r="A120" s="305"/>
      <c r="B120" s="305"/>
      <c r="C120" s="305"/>
      <c r="D120" s="305"/>
      <c r="E120" s="321"/>
      <c r="F120" s="305"/>
      <c r="G120" s="305"/>
    </row>
    <row r="121" spans="1:7">
      <c r="A121" s="305"/>
      <c r="B121" s="305"/>
      <c r="C121" s="305"/>
      <c r="D121" s="305"/>
      <c r="E121" s="321"/>
      <c r="F121" s="305"/>
      <c r="G121" s="305"/>
    </row>
    <row r="122" spans="1:7">
      <c r="A122" s="305"/>
      <c r="B122" s="305"/>
      <c r="C122" s="305"/>
      <c r="D122" s="305"/>
      <c r="E122" s="321"/>
      <c r="F122" s="305"/>
      <c r="G122" s="305"/>
    </row>
    <row r="123" spans="1:7">
      <c r="A123" s="305"/>
      <c r="B123" s="305"/>
      <c r="C123" s="305"/>
      <c r="D123" s="305"/>
      <c r="E123" s="321"/>
      <c r="F123" s="305"/>
      <c r="G123" s="305"/>
    </row>
    <row r="124" spans="1:7">
      <c r="A124" s="305"/>
      <c r="B124" s="305"/>
      <c r="C124" s="305"/>
      <c r="D124" s="305"/>
      <c r="E124" s="321"/>
      <c r="F124" s="305"/>
      <c r="G124" s="305"/>
    </row>
    <row r="125" spans="1:7">
      <c r="A125" s="305"/>
      <c r="B125" s="305"/>
      <c r="C125" s="305"/>
      <c r="D125" s="305"/>
      <c r="E125" s="321"/>
      <c r="F125" s="305"/>
      <c r="G125" s="305"/>
    </row>
    <row r="126" spans="1:7">
      <c r="A126" s="305"/>
      <c r="B126" s="305"/>
      <c r="C126" s="305"/>
      <c r="D126" s="305"/>
      <c r="E126" s="321"/>
      <c r="F126" s="305"/>
      <c r="G126" s="305"/>
    </row>
    <row r="127" spans="1:7">
      <c r="A127" s="305"/>
      <c r="B127" s="305"/>
      <c r="C127" s="305"/>
      <c r="D127" s="305"/>
      <c r="E127" s="321"/>
      <c r="F127" s="305"/>
      <c r="G127" s="305"/>
    </row>
    <row r="128" spans="1:7">
      <c r="A128" s="305"/>
      <c r="B128" s="305"/>
      <c r="C128" s="305"/>
      <c r="D128" s="305"/>
      <c r="E128" s="321"/>
      <c r="F128" s="305"/>
      <c r="G128" s="305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5"/>
  <dimension ref="A1:BE55"/>
  <sheetViews>
    <sheetView workbookViewId="0"/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>
      <c r="A1" s="88" t="s">
        <v>98</v>
      </c>
      <c r="B1" s="89"/>
      <c r="C1" s="89"/>
      <c r="D1" s="89"/>
      <c r="E1" s="89"/>
      <c r="F1" s="89"/>
      <c r="G1" s="89"/>
    </row>
    <row r="2" spans="1:57" ht="12.75" customHeight="1">
      <c r="A2" s="90" t="s">
        <v>28</v>
      </c>
      <c r="B2" s="91"/>
      <c r="C2" s="92">
        <v>5</v>
      </c>
      <c r="D2" s="92" t="s">
        <v>828</v>
      </c>
      <c r="E2" s="91"/>
      <c r="F2" s="93" t="s">
        <v>29</v>
      </c>
      <c r="G2" s="94"/>
    </row>
    <row r="3" spans="1:57" ht="3" hidden="1" customHeight="1">
      <c r="A3" s="95"/>
      <c r="B3" s="96"/>
      <c r="C3" s="97"/>
      <c r="D3" s="97"/>
      <c r="E3" s="96"/>
      <c r="F3" s="98"/>
      <c r="G3" s="99"/>
    </row>
    <row r="4" spans="1:57" ht="12" customHeight="1">
      <c r="A4" s="100" t="s">
        <v>30</v>
      </c>
      <c r="B4" s="96"/>
      <c r="C4" s="97"/>
      <c r="D4" s="97"/>
      <c r="E4" s="96"/>
      <c r="F4" s="98" t="s">
        <v>31</v>
      </c>
      <c r="G4" s="101"/>
    </row>
    <row r="5" spans="1:57" ht="12.95" customHeight="1">
      <c r="A5" s="102" t="s">
        <v>103</v>
      </c>
      <c r="B5" s="103"/>
      <c r="C5" s="104" t="s">
        <v>104</v>
      </c>
      <c r="D5" s="105"/>
      <c r="E5" s="106"/>
      <c r="F5" s="98" t="s">
        <v>32</v>
      </c>
      <c r="G5" s="99"/>
    </row>
    <row r="6" spans="1:57" ht="12.95" customHeight="1">
      <c r="A6" s="100" t="s">
        <v>33</v>
      </c>
      <c r="B6" s="96"/>
      <c r="C6" s="97"/>
      <c r="D6" s="97"/>
      <c r="E6" s="96"/>
      <c r="F6" s="107" t="s">
        <v>34</v>
      </c>
      <c r="G6" s="108"/>
      <c r="O6" s="109"/>
    </row>
    <row r="7" spans="1:57" ht="12.95" customHeight="1">
      <c r="A7" s="110" t="s">
        <v>100</v>
      </c>
      <c r="B7" s="111"/>
      <c r="C7" s="112" t="s">
        <v>101</v>
      </c>
      <c r="D7" s="113"/>
      <c r="E7" s="113"/>
      <c r="F7" s="114" t="s">
        <v>35</v>
      </c>
      <c r="G7" s="108">
        <f>IF(G6=0,,ROUND((F30+F32)/G6,1))</f>
        <v>0</v>
      </c>
    </row>
    <row r="8" spans="1:57">
      <c r="A8" s="115" t="s">
        <v>36</v>
      </c>
      <c r="B8" s="98"/>
      <c r="C8" s="116"/>
      <c r="D8" s="116"/>
      <c r="E8" s="117"/>
      <c r="F8" s="118" t="s">
        <v>37</v>
      </c>
      <c r="G8" s="119"/>
      <c r="H8" s="120"/>
      <c r="I8" s="121"/>
    </row>
    <row r="9" spans="1:57">
      <c r="A9" s="115" t="s">
        <v>38</v>
      </c>
      <c r="B9" s="98"/>
      <c r="C9" s="116"/>
      <c r="D9" s="116"/>
      <c r="E9" s="117"/>
      <c r="F9" s="98"/>
      <c r="G9" s="122"/>
      <c r="H9" s="123"/>
    </row>
    <row r="10" spans="1:57">
      <c r="A10" s="115" t="s">
        <v>39</v>
      </c>
      <c r="B10" s="98"/>
      <c r="C10" s="116"/>
      <c r="D10" s="116"/>
      <c r="E10" s="116"/>
      <c r="F10" s="124"/>
      <c r="G10" s="125"/>
      <c r="H10" s="126"/>
    </row>
    <row r="11" spans="1:57" ht="13.5" customHeight="1">
      <c r="A11" s="115" t="s">
        <v>40</v>
      </c>
      <c r="B11" s="98"/>
      <c r="C11" s="116"/>
      <c r="D11" s="116"/>
      <c r="E11" s="116"/>
      <c r="F11" s="127" t="s">
        <v>41</v>
      </c>
      <c r="G11" s="128"/>
      <c r="H11" s="123"/>
      <c r="BA11" s="129"/>
      <c r="BB11" s="129"/>
      <c r="BC11" s="129"/>
      <c r="BD11" s="129"/>
      <c r="BE11" s="129"/>
    </row>
    <row r="12" spans="1:57" ht="12.75" customHeight="1">
      <c r="A12" s="130" t="s">
        <v>42</v>
      </c>
      <c r="B12" s="96"/>
      <c r="C12" s="131"/>
      <c r="D12" s="131"/>
      <c r="E12" s="131"/>
      <c r="F12" s="132" t="s">
        <v>43</v>
      </c>
      <c r="G12" s="133"/>
      <c r="H12" s="123"/>
    </row>
    <row r="13" spans="1:57" ht="28.5" customHeight="1" thickBot="1">
      <c r="A13" s="134" t="s">
        <v>44</v>
      </c>
      <c r="B13" s="135"/>
      <c r="C13" s="135"/>
      <c r="D13" s="135"/>
      <c r="E13" s="136"/>
      <c r="F13" s="136"/>
      <c r="G13" s="137"/>
      <c r="H13" s="123"/>
    </row>
    <row r="14" spans="1:57" ht="17.25" customHeight="1" thickBot="1">
      <c r="A14" s="138" t="s">
        <v>45</v>
      </c>
      <c r="B14" s="139"/>
      <c r="C14" s="140"/>
      <c r="D14" s="141" t="s">
        <v>46</v>
      </c>
      <c r="E14" s="142"/>
      <c r="F14" s="142"/>
      <c r="G14" s="140"/>
    </row>
    <row r="15" spans="1:57" ht="15.95" customHeight="1">
      <c r="A15" s="143"/>
      <c r="B15" s="144" t="s">
        <v>47</v>
      </c>
      <c r="C15" s="145">
        <f>'SO01 5 Rek'!E14</f>
        <v>0</v>
      </c>
      <c r="D15" s="146">
        <f>'SO01 5 Rek'!A22</f>
        <v>0</v>
      </c>
      <c r="E15" s="147"/>
      <c r="F15" s="148"/>
      <c r="G15" s="145">
        <f>'SO01 5 Rek'!I22</f>
        <v>0</v>
      </c>
    </row>
    <row r="16" spans="1:57" ht="15.95" customHeight="1">
      <c r="A16" s="143" t="s">
        <v>48</v>
      </c>
      <c r="B16" s="144" t="s">
        <v>49</v>
      </c>
      <c r="C16" s="145">
        <f>'SO01 5 Rek'!F14</f>
        <v>0</v>
      </c>
      <c r="D16" s="149"/>
      <c r="E16" s="150"/>
      <c r="F16" s="151"/>
      <c r="G16" s="145"/>
    </row>
    <row r="17" spans="1:7" ht="15.95" customHeight="1">
      <c r="A17" s="143" t="s">
        <v>50</v>
      </c>
      <c r="B17" s="144" t="s">
        <v>51</v>
      </c>
      <c r="C17" s="145">
        <f>'SO01 5 Rek'!H14</f>
        <v>0</v>
      </c>
      <c r="D17" s="149"/>
      <c r="E17" s="150"/>
      <c r="F17" s="151"/>
      <c r="G17" s="145"/>
    </row>
    <row r="18" spans="1:7" ht="15.95" customHeight="1">
      <c r="A18" s="152" t="s">
        <v>52</v>
      </c>
      <c r="B18" s="153" t="s">
        <v>53</v>
      </c>
      <c r="C18" s="145">
        <f>'SO01 5 Rek'!G14</f>
        <v>0</v>
      </c>
      <c r="D18" s="149"/>
      <c r="E18" s="150"/>
      <c r="F18" s="151"/>
      <c r="G18" s="145"/>
    </row>
    <row r="19" spans="1:7" ht="15.95" customHeight="1">
      <c r="A19" s="154" t="s">
        <v>54</v>
      </c>
      <c r="B19" s="144"/>
      <c r="C19" s="145">
        <f>SUM(C15:C18)</f>
        <v>0</v>
      </c>
      <c r="D19" s="155"/>
      <c r="E19" s="150"/>
      <c r="F19" s="151"/>
      <c r="G19" s="145"/>
    </row>
    <row r="20" spans="1:7" ht="15.95" customHeight="1">
      <c r="A20" s="154"/>
      <c r="B20" s="144"/>
      <c r="C20" s="145"/>
      <c r="D20" s="149"/>
      <c r="E20" s="150"/>
      <c r="F20" s="151"/>
      <c r="G20" s="145"/>
    </row>
    <row r="21" spans="1:7" ht="15.95" customHeight="1">
      <c r="A21" s="154" t="s">
        <v>27</v>
      </c>
      <c r="B21" s="144"/>
      <c r="C21" s="145">
        <f>'SO01 5 Rek'!I14</f>
        <v>0</v>
      </c>
      <c r="D21" s="149"/>
      <c r="E21" s="150"/>
      <c r="F21" s="151"/>
      <c r="G21" s="145"/>
    </row>
    <row r="22" spans="1:7" ht="15.95" customHeight="1">
      <c r="A22" s="156" t="s">
        <v>55</v>
      </c>
      <c r="B22" s="123"/>
      <c r="C22" s="145">
        <f>C19+C21</f>
        <v>0</v>
      </c>
      <c r="D22" s="149" t="s">
        <v>56</v>
      </c>
      <c r="E22" s="150"/>
      <c r="F22" s="151"/>
      <c r="G22" s="145">
        <f>G23-SUM(G15:G21)</f>
        <v>0</v>
      </c>
    </row>
    <row r="23" spans="1:7" ht="15.95" customHeight="1" thickBot="1">
      <c r="A23" s="157" t="s">
        <v>57</v>
      </c>
      <c r="B23" s="158"/>
      <c r="C23" s="159">
        <f>C22+G23</f>
        <v>0</v>
      </c>
      <c r="D23" s="160" t="s">
        <v>58</v>
      </c>
      <c r="E23" s="161"/>
      <c r="F23" s="162"/>
      <c r="G23" s="145">
        <f>'SO01 5 Rek'!H20</f>
        <v>0</v>
      </c>
    </row>
    <row r="24" spans="1:7">
      <c r="A24" s="163" t="s">
        <v>59</v>
      </c>
      <c r="B24" s="164"/>
      <c r="C24" s="165"/>
      <c r="D24" s="164" t="s">
        <v>60</v>
      </c>
      <c r="E24" s="164"/>
      <c r="F24" s="166" t="s">
        <v>61</v>
      </c>
      <c r="G24" s="167"/>
    </row>
    <row r="25" spans="1:7">
      <c r="A25" s="156" t="s">
        <v>62</v>
      </c>
      <c r="B25" s="123"/>
      <c r="C25" s="168"/>
      <c r="D25" s="123" t="s">
        <v>62</v>
      </c>
      <c r="F25" s="169" t="s">
        <v>62</v>
      </c>
      <c r="G25" s="170"/>
    </row>
    <row r="26" spans="1:7" ht="37.5" customHeight="1">
      <c r="A26" s="156" t="s">
        <v>63</v>
      </c>
      <c r="B26" s="171"/>
      <c r="C26" s="168"/>
      <c r="D26" s="123" t="s">
        <v>63</v>
      </c>
      <c r="F26" s="169" t="s">
        <v>63</v>
      </c>
      <c r="G26" s="170"/>
    </row>
    <row r="27" spans="1:7">
      <c r="A27" s="156"/>
      <c r="B27" s="172"/>
      <c r="C27" s="168"/>
      <c r="D27" s="123"/>
      <c r="F27" s="169"/>
      <c r="G27" s="170"/>
    </row>
    <row r="28" spans="1:7">
      <c r="A28" s="156" t="s">
        <v>64</v>
      </c>
      <c r="B28" s="123"/>
      <c r="C28" s="168"/>
      <c r="D28" s="169" t="s">
        <v>65</v>
      </c>
      <c r="E28" s="168"/>
      <c r="F28" s="173" t="s">
        <v>65</v>
      </c>
      <c r="G28" s="170"/>
    </row>
    <row r="29" spans="1:7" ht="69" customHeight="1">
      <c r="A29" s="156"/>
      <c r="B29" s="123"/>
      <c r="C29" s="174"/>
      <c r="D29" s="175"/>
      <c r="E29" s="174"/>
      <c r="F29" s="123"/>
      <c r="G29" s="170"/>
    </row>
    <row r="30" spans="1:7">
      <c r="A30" s="176" t="s">
        <v>11</v>
      </c>
      <c r="B30" s="177"/>
      <c r="C30" s="178">
        <v>20</v>
      </c>
      <c r="D30" s="177" t="s">
        <v>66</v>
      </c>
      <c r="E30" s="179"/>
      <c r="F30" s="180">
        <f>ROUND(C23-F32,0)</f>
        <v>0</v>
      </c>
      <c r="G30" s="181"/>
    </row>
    <row r="31" spans="1:7">
      <c r="A31" s="176" t="s">
        <v>67</v>
      </c>
      <c r="B31" s="177"/>
      <c r="C31" s="178">
        <f>C30</f>
        <v>20</v>
      </c>
      <c r="D31" s="177" t="s">
        <v>68</v>
      </c>
      <c r="E31" s="179"/>
      <c r="F31" s="180">
        <f>ROUND(PRODUCT(F30,C31/100),1)</f>
        <v>0</v>
      </c>
      <c r="G31" s="181"/>
    </row>
    <row r="32" spans="1:7">
      <c r="A32" s="176" t="s">
        <v>11</v>
      </c>
      <c r="B32" s="177"/>
      <c r="C32" s="178">
        <v>0</v>
      </c>
      <c r="D32" s="177" t="s">
        <v>68</v>
      </c>
      <c r="E32" s="179"/>
      <c r="F32" s="180">
        <v>0</v>
      </c>
      <c r="G32" s="181"/>
    </row>
    <row r="33" spans="1:8">
      <c r="A33" s="176" t="s">
        <v>67</v>
      </c>
      <c r="B33" s="182"/>
      <c r="C33" s="183">
        <f>C32</f>
        <v>0</v>
      </c>
      <c r="D33" s="177" t="s">
        <v>68</v>
      </c>
      <c r="E33" s="151"/>
      <c r="F33" s="180">
        <f>ROUND(PRODUCT(F32,C33/100),1)</f>
        <v>0</v>
      </c>
      <c r="G33" s="181"/>
    </row>
    <row r="34" spans="1:8" s="189" customFormat="1" ht="19.5" customHeight="1" thickBot="1">
      <c r="A34" s="184" t="s">
        <v>69</v>
      </c>
      <c r="B34" s="185"/>
      <c r="C34" s="185"/>
      <c r="D34" s="185"/>
      <c r="E34" s="186"/>
      <c r="F34" s="187">
        <f>CEILING(SUM(F30:F33),IF(SUM(F30:F33)&gt;=0,1,-1))</f>
        <v>0</v>
      </c>
      <c r="G34" s="188"/>
    </row>
    <row r="36" spans="1:8">
      <c r="A36" s="1" t="s">
        <v>70</v>
      </c>
      <c r="B36" s="1"/>
      <c r="C36" s="1"/>
      <c r="D36" s="1"/>
      <c r="E36" s="1"/>
      <c r="F36" s="1"/>
      <c r="G36" s="1"/>
      <c r="H36" t="s">
        <v>1</v>
      </c>
    </row>
    <row r="37" spans="1:8" ht="14.25" customHeight="1">
      <c r="A37" s="1"/>
      <c r="B37" s="190"/>
      <c r="C37" s="190"/>
      <c r="D37" s="190"/>
      <c r="E37" s="190"/>
      <c r="F37" s="190"/>
      <c r="G37" s="190"/>
      <c r="H37" t="s">
        <v>1</v>
      </c>
    </row>
    <row r="38" spans="1:8" ht="12.75" customHeight="1">
      <c r="A38" s="191"/>
      <c r="B38" s="190"/>
      <c r="C38" s="190"/>
      <c r="D38" s="190"/>
      <c r="E38" s="190"/>
      <c r="F38" s="190"/>
      <c r="G38" s="190"/>
      <c r="H38" t="s">
        <v>1</v>
      </c>
    </row>
    <row r="39" spans="1:8">
      <c r="A39" s="191"/>
      <c r="B39" s="190"/>
      <c r="C39" s="190"/>
      <c r="D39" s="190"/>
      <c r="E39" s="190"/>
      <c r="F39" s="190"/>
      <c r="G39" s="190"/>
      <c r="H39" t="s">
        <v>1</v>
      </c>
    </row>
    <row r="40" spans="1:8">
      <c r="A40" s="191"/>
      <c r="B40" s="190"/>
      <c r="C40" s="190"/>
      <c r="D40" s="190"/>
      <c r="E40" s="190"/>
      <c r="F40" s="190"/>
      <c r="G40" s="190"/>
      <c r="H40" t="s">
        <v>1</v>
      </c>
    </row>
    <row r="41" spans="1:8">
      <c r="A41" s="191"/>
      <c r="B41" s="190"/>
      <c r="C41" s="190"/>
      <c r="D41" s="190"/>
      <c r="E41" s="190"/>
      <c r="F41" s="190"/>
      <c r="G41" s="190"/>
      <c r="H41" t="s">
        <v>1</v>
      </c>
    </row>
    <row r="42" spans="1:8">
      <c r="A42" s="191"/>
      <c r="B42" s="190"/>
      <c r="C42" s="190"/>
      <c r="D42" s="190"/>
      <c r="E42" s="190"/>
      <c r="F42" s="190"/>
      <c r="G42" s="190"/>
      <c r="H42" t="s">
        <v>1</v>
      </c>
    </row>
    <row r="43" spans="1:8">
      <c r="A43" s="191"/>
      <c r="B43" s="190"/>
      <c r="C43" s="190"/>
      <c r="D43" s="190"/>
      <c r="E43" s="190"/>
      <c r="F43" s="190"/>
      <c r="G43" s="190"/>
      <c r="H43" t="s">
        <v>1</v>
      </c>
    </row>
    <row r="44" spans="1:8">
      <c r="A44" s="191"/>
      <c r="B44" s="190"/>
      <c r="C44" s="190"/>
      <c r="D44" s="190"/>
      <c r="E44" s="190"/>
      <c r="F44" s="190"/>
      <c r="G44" s="190"/>
      <c r="H44" t="s">
        <v>1</v>
      </c>
    </row>
    <row r="45" spans="1:8" ht="0.75" customHeight="1">
      <c r="A45" s="191"/>
      <c r="B45" s="190"/>
      <c r="C45" s="190"/>
      <c r="D45" s="190"/>
      <c r="E45" s="190"/>
      <c r="F45" s="190"/>
      <c r="G45" s="190"/>
      <c r="H45" t="s">
        <v>1</v>
      </c>
    </row>
    <row r="46" spans="1:8">
      <c r="B46" s="192"/>
      <c r="C46" s="192"/>
      <c r="D46" s="192"/>
      <c r="E46" s="192"/>
      <c r="F46" s="192"/>
      <c r="G46" s="192"/>
    </row>
    <row r="47" spans="1:8">
      <c r="B47" s="192"/>
      <c r="C47" s="192"/>
      <c r="D47" s="192"/>
      <c r="E47" s="192"/>
      <c r="F47" s="192"/>
      <c r="G47" s="192"/>
    </row>
    <row r="48" spans="1:8">
      <c r="B48" s="192"/>
      <c r="C48" s="192"/>
      <c r="D48" s="192"/>
      <c r="E48" s="192"/>
      <c r="F48" s="192"/>
      <c r="G48" s="192"/>
    </row>
    <row r="49" spans="2:7">
      <c r="B49" s="192"/>
      <c r="C49" s="192"/>
      <c r="D49" s="192"/>
      <c r="E49" s="192"/>
      <c r="F49" s="192"/>
      <c r="G49" s="192"/>
    </row>
    <row r="50" spans="2:7">
      <c r="B50" s="192"/>
      <c r="C50" s="192"/>
      <c r="D50" s="192"/>
      <c r="E50" s="192"/>
      <c r="F50" s="192"/>
      <c r="G50" s="192"/>
    </row>
    <row r="51" spans="2:7">
      <c r="B51" s="192"/>
      <c r="C51" s="192"/>
      <c r="D51" s="192"/>
      <c r="E51" s="192"/>
      <c r="F51" s="192"/>
      <c r="G51" s="192"/>
    </row>
    <row r="52" spans="2:7">
      <c r="B52" s="192"/>
      <c r="C52" s="192"/>
      <c r="D52" s="192"/>
      <c r="E52" s="192"/>
      <c r="F52" s="192"/>
      <c r="G52" s="192"/>
    </row>
    <row r="53" spans="2:7">
      <c r="B53" s="192"/>
      <c r="C53" s="192"/>
      <c r="D53" s="192"/>
      <c r="E53" s="192"/>
      <c r="F53" s="192"/>
      <c r="G53" s="192"/>
    </row>
    <row r="54" spans="2:7">
      <c r="B54" s="192"/>
      <c r="C54" s="192"/>
      <c r="D54" s="192"/>
      <c r="E54" s="192"/>
      <c r="F54" s="192"/>
      <c r="G54" s="192"/>
    </row>
    <row r="55" spans="2:7">
      <c r="B55" s="192"/>
      <c r="C55" s="192"/>
      <c r="D55" s="192"/>
      <c r="E55" s="192"/>
      <c r="F55" s="192"/>
      <c r="G55" s="192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5"/>
  <dimension ref="A1:BE71"/>
  <sheetViews>
    <sheetView workbookViewId="0">
      <selection sqref="A1:B1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>
      <c r="A1" s="193" t="s">
        <v>2</v>
      </c>
      <c r="B1" s="194"/>
      <c r="C1" s="195" t="s">
        <v>102</v>
      </c>
      <c r="D1" s="196"/>
      <c r="E1" s="197"/>
      <c r="F1" s="196"/>
      <c r="G1" s="198" t="s">
        <v>71</v>
      </c>
      <c r="H1" s="199">
        <v>5</v>
      </c>
      <c r="I1" s="200"/>
    </row>
    <row r="2" spans="1:57" ht="13.5" thickBot="1">
      <c r="A2" s="201" t="s">
        <v>72</v>
      </c>
      <c r="B2" s="202"/>
      <c r="C2" s="203" t="s">
        <v>105</v>
      </c>
      <c r="D2" s="204"/>
      <c r="E2" s="205"/>
      <c r="F2" s="204"/>
      <c r="G2" s="206" t="s">
        <v>828</v>
      </c>
      <c r="H2" s="207"/>
      <c r="I2" s="208"/>
    </row>
    <row r="3" spans="1:57" ht="13.5" thickTop="1">
      <c r="F3" s="123"/>
    </row>
    <row r="4" spans="1:57" ht="19.5" customHeight="1">
      <c r="A4" s="209" t="s">
        <v>73</v>
      </c>
      <c r="B4" s="210"/>
      <c r="C4" s="210"/>
      <c r="D4" s="210"/>
      <c r="E4" s="211"/>
      <c r="F4" s="210"/>
      <c r="G4" s="210"/>
      <c r="H4" s="210"/>
      <c r="I4" s="210"/>
    </row>
    <row r="5" spans="1:57" ht="13.5" thickBot="1"/>
    <row r="6" spans="1:57" s="123" customFormat="1" ht="13.5" thickBot="1">
      <c r="A6" s="212"/>
      <c r="B6" s="213" t="s">
        <v>74</v>
      </c>
      <c r="C6" s="213"/>
      <c r="D6" s="214"/>
      <c r="E6" s="215" t="s">
        <v>23</v>
      </c>
      <c r="F6" s="216" t="s">
        <v>24</v>
      </c>
      <c r="G6" s="216" t="s">
        <v>25</v>
      </c>
      <c r="H6" s="216" t="s">
        <v>26</v>
      </c>
      <c r="I6" s="217" t="s">
        <v>27</v>
      </c>
    </row>
    <row r="7" spans="1:57" s="123" customFormat="1">
      <c r="A7" s="322" t="str">
        <f>'SO01 5 Pol'!B7</f>
        <v>721</v>
      </c>
      <c r="B7" s="69" t="str">
        <f>'SO01 5 Pol'!C7</f>
        <v>Vnitřní kanalizace</v>
      </c>
      <c r="D7" s="218"/>
      <c r="E7" s="323">
        <f>'SO01 5 Pol'!BA24</f>
        <v>0</v>
      </c>
      <c r="F7" s="324">
        <f>'SO01 5 Pol'!BB24</f>
        <v>0</v>
      </c>
      <c r="G7" s="324">
        <f>'SO01 5 Pol'!BC24</f>
        <v>0</v>
      </c>
      <c r="H7" s="324">
        <f>'SO01 5 Pol'!BD24</f>
        <v>0</v>
      </c>
      <c r="I7" s="325">
        <f>'SO01 5 Pol'!BE24</f>
        <v>0</v>
      </c>
    </row>
    <row r="8" spans="1:57" s="123" customFormat="1">
      <c r="A8" s="322" t="str">
        <f>'SO01 5 Pol'!B25</f>
        <v>722</v>
      </c>
      <c r="B8" s="69" t="str">
        <f>'SO01 5 Pol'!C25</f>
        <v>Vnitřní vodovod</v>
      </c>
      <c r="D8" s="218"/>
      <c r="E8" s="323">
        <f>'SO01 5 Pol'!BA43</f>
        <v>0</v>
      </c>
      <c r="F8" s="324">
        <f>'SO01 5 Pol'!BB43</f>
        <v>0</v>
      </c>
      <c r="G8" s="324">
        <f>'SO01 5 Pol'!BC43</f>
        <v>0</v>
      </c>
      <c r="H8" s="324">
        <f>'SO01 5 Pol'!BD43</f>
        <v>0</v>
      </c>
      <c r="I8" s="325">
        <f>'SO01 5 Pol'!BE43</f>
        <v>0</v>
      </c>
    </row>
    <row r="9" spans="1:57" s="123" customFormat="1">
      <c r="A9" s="322" t="str">
        <f>'SO01 5 Pol'!B44</f>
        <v>725</v>
      </c>
      <c r="B9" s="69" t="str">
        <f>'SO01 5 Pol'!C44</f>
        <v>Zařizovací předměty</v>
      </c>
      <c r="D9" s="218"/>
      <c r="E9" s="323">
        <f>'SO01 5 Pol'!BA52</f>
        <v>0</v>
      </c>
      <c r="F9" s="324">
        <f>'SO01 5 Pol'!BB52</f>
        <v>0</v>
      </c>
      <c r="G9" s="324">
        <f>'SO01 5 Pol'!BC52</f>
        <v>0</v>
      </c>
      <c r="H9" s="324">
        <f>'SO01 5 Pol'!BD52</f>
        <v>0</v>
      </c>
      <c r="I9" s="325">
        <f>'SO01 5 Pol'!BE52</f>
        <v>0</v>
      </c>
    </row>
    <row r="10" spans="1:57" s="123" customFormat="1">
      <c r="A10" s="322" t="str">
        <f>'SO01 5 Pol'!B53</f>
        <v>90</v>
      </c>
      <c r="B10" s="69" t="str">
        <f>'SO01 5 Pol'!C53</f>
        <v>Hodinové zúčtovací sazby (HZS)</v>
      </c>
      <c r="D10" s="218"/>
      <c r="E10" s="323">
        <f>'SO01 5 Pol'!BA55</f>
        <v>0</v>
      </c>
      <c r="F10" s="324">
        <f>'SO01 5 Pol'!BB55</f>
        <v>0</v>
      </c>
      <c r="G10" s="324">
        <f>'SO01 5 Pol'!BC55</f>
        <v>0</v>
      </c>
      <c r="H10" s="324">
        <f>'SO01 5 Pol'!BD55</f>
        <v>0</v>
      </c>
      <c r="I10" s="325">
        <f>'SO01 5 Pol'!BE55</f>
        <v>0</v>
      </c>
    </row>
    <row r="11" spans="1:57" s="123" customFormat="1">
      <c r="A11" s="322" t="str">
        <f>'SO01 5 Pol'!B56</f>
        <v>H721</v>
      </c>
      <c r="B11" s="69" t="str">
        <f>'SO01 5 Pol'!C56</f>
        <v>Vnitřní kanalizace</v>
      </c>
      <c r="D11" s="218"/>
      <c r="E11" s="323">
        <f>'SO01 5 Pol'!BA58</f>
        <v>0</v>
      </c>
      <c r="F11" s="324">
        <f>'SO01 5 Pol'!BB58</f>
        <v>0</v>
      </c>
      <c r="G11" s="324">
        <f>'SO01 5 Pol'!BC58</f>
        <v>0</v>
      </c>
      <c r="H11" s="324">
        <f>'SO01 5 Pol'!BD58</f>
        <v>0</v>
      </c>
      <c r="I11" s="325">
        <f>'SO01 5 Pol'!BE58</f>
        <v>0</v>
      </c>
    </row>
    <row r="12" spans="1:57" s="123" customFormat="1">
      <c r="A12" s="322" t="str">
        <f>'SO01 5 Pol'!B59</f>
        <v>H722</v>
      </c>
      <c r="B12" s="69" t="str">
        <f>'SO01 5 Pol'!C59</f>
        <v>Vnitřní vodovod</v>
      </c>
      <c r="D12" s="218"/>
      <c r="E12" s="323">
        <f>'SO01 5 Pol'!BA61</f>
        <v>0</v>
      </c>
      <c r="F12" s="324">
        <f>'SO01 5 Pol'!BB61</f>
        <v>0</v>
      </c>
      <c r="G12" s="324">
        <f>'SO01 5 Pol'!BC61</f>
        <v>0</v>
      </c>
      <c r="H12" s="324">
        <f>'SO01 5 Pol'!BD61</f>
        <v>0</v>
      </c>
      <c r="I12" s="325">
        <f>'SO01 5 Pol'!BE61</f>
        <v>0</v>
      </c>
    </row>
    <row r="13" spans="1:57" s="123" customFormat="1" ht="13.5" thickBot="1">
      <c r="A13" s="322" t="str">
        <f>'SO01 5 Pol'!B62</f>
        <v>H725</v>
      </c>
      <c r="B13" s="69" t="str">
        <f>'SO01 5 Pol'!C62</f>
        <v>Zařizovací předměty</v>
      </c>
      <c r="D13" s="218"/>
      <c r="E13" s="323">
        <f>'SO01 5 Pol'!BA64</f>
        <v>0</v>
      </c>
      <c r="F13" s="324">
        <f>'SO01 5 Pol'!BB64</f>
        <v>0</v>
      </c>
      <c r="G13" s="324">
        <f>'SO01 5 Pol'!BC64</f>
        <v>0</v>
      </c>
      <c r="H13" s="324">
        <f>'SO01 5 Pol'!BD64</f>
        <v>0</v>
      </c>
      <c r="I13" s="325">
        <f>'SO01 5 Pol'!BE64</f>
        <v>0</v>
      </c>
    </row>
    <row r="14" spans="1:57" s="13" customFormat="1" ht="13.5" thickBot="1">
      <c r="A14" s="219"/>
      <c r="B14" s="220" t="s">
        <v>75</v>
      </c>
      <c r="C14" s="220"/>
      <c r="D14" s="221"/>
      <c r="E14" s="222">
        <f>SUM(E7:E13)</f>
        <v>0</v>
      </c>
      <c r="F14" s="223">
        <f>SUM(F7:F13)</f>
        <v>0</v>
      </c>
      <c r="G14" s="223">
        <f>SUM(G7:G13)</f>
        <v>0</v>
      </c>
      <c r="H14" s="223">
        <f>SUM(H7:H13)</f>
        <v>0</v>
      </c>
      <c r="I14" s="224">
        <f>SUM(I7:I13)</f>
        <v>0</v>
      </c>
    </row>
    <row r="15" spans="1:57">
      <c r="A15" s="123"/>
      <c r="B15" s="123"/>
      <c r="C15" s="123"/>
      <c r="D15" s="123"/>
      <c r="E15" s="123"/>
      <c r="F15" s="123"/>
      <c r="G15" s="123"/>
      <c r="H15" s="123"/>
      <c r="I15" s="123"/>
    </row>
    <row r="16" spans="1:57" ht="19.5" customHeight="1">
      <c r="A16" s="210" t="s">
        <v>76</v>
      </c>
      <c r="B16" s="210"/>
      <c r="C16" s="210"/>
      <c r="D16" s="210"/>
      <c r="E16" s="210"/>
      <c r="F16" s="210"/>
      <c r="G16" s="225"/>
      <c r="H16" s="210"/>
      <c r="I16" s="210"/>
      <c r="BA16" s="129"/>
      <c r="BB16" s="129"/>
      <c r="BC16" s="129"/>
      <c r="BD16" s="129"/>
      <c r="BE16" s="129"/>
    </row>
    <row r="17" spans="1:53" ht="13.5" thickBot="1"/>
    <row r="18" spans="1:53">
      <c r="A18" s="163" t="s">
        <v>77</v>
      </c>
      <c r="B18" s="164"/>
      <c r="C18" s="164"/>
      <c r="D18" s="226"/>
      <c r="E18" s="227" t="s">
        <v>78</v>
      </c>
      <c r="F18" s="228" t="s">
        <v>12</v>
      </c>
      <c r="G18" s="229" t="s">
        <v>79</v>
      </c>
      <c r="H18" s="230"/>
      <c r="I18" s="231" t="s">
        <v>78</v>
      </c>
    </row>
    <row r="19" spans="1:53">
      <c r="A19" s="232"/>
      <c r="B19" s="233"/>
      <c r="C19" s="233"/>
      <c r="D19" s="234"/>
      <c r="E19" s="235"/>
      <c r="F19" s="236"/>
      <c r="G19" s="237">
        <f>CHOOSE(BA19+1,E14+F14,E14+F14+H14,E14+F14+G14+H14,E14,F14,H14,G14,H14+G14,0)</f>
        <v>0</v>
      </c>
      <c r="H19" s="238"/>
      <c r="I19" s="239">
        <f>E19+F19*G19/100</f>
        <v>0</v>
      </c>
      <c r="BA19">
        <v>8</v>
      </c>
    </row>
    <row r="20" spans="1:53" ht="13.5" thickBot="1">
      <c r="A20" s="240"/>
      <c r="B20" s="241" t="s">
        <v>80</v>
      </c>
      <c r="C20" s="242"/>
      <c r="D20" s="243"/>
      <c r="E20" s="244"/>
      <c r="F20" s="245"/>
      <c r="G20" s="245"/>
      <c r="H20" s="246">
        <f>SUM(I19:I19)</f>
        <v>0</v>
      </c>
      <c r="I20" s="247"/>
    </row>
    <row r="22" spans="1:53">
      <c r="B22" s="13"/>
      <c r="F22" s="248"/>
      <c r="G22" s="249"/>
      <c r="H22" s="249"/>
      <c r="I22" s="54"/>
    </row>
    <row r="23" spans="1:53">
      <c r="F23" s="248"/>
      <c r="G23" s="249"/>
      <c r="H23" s="249"/>
      <c r="I23" s="54"/>
    </row>
    <row r="24" spans="1:53">
      <c r="F24" s="248"/>
      <c r="G24" s="249"/>
      <c r="H24" s="249"/>
      <c r="I24" s="54"/>
    </row>
    <row r="25" spans="1:53">
      <c r="F25" s="248"/>
      <c r="G25" s="249"/>
      <c r="H25" s="249"/>
      <c r="I25" s="54"/>
    </row>
    <row r="26" spans="1:53">
      <c r="F26" s="248"/>
      <c r="G26" s="249"/>
      <c r="H26" s="249"/>
      <c r="I26" s="54"/>
    </row>
    <row r="27" spans="1:53">
      <c r="F27" s="248"/>
      <c r="G27" s="249"/>
      <c r="H27" s="249"/>
      <c r="I27" s="54"/>
    </row>
    <row r="28" spans="1:53">
      <c r="F28" s="248"/>
      <c r="G28" s="249"/>
      <c r="H28" s="249"/>
      <c r="I28" s="54"/>
    </row>
    <row r="29" spans="1:53">
      <c r="F29" s="248"/>
      <c r="G29" s="249"/>
      <c r="H29" s="249"/>
      <c r="I29" s="54"/>
    </row>
    <row r="30" spans="1:53">
      <c r="F30" s="248"/>
      <c r="G30" s="249"/>
      <c r="H30" s="249"/>
      <c r="I30" s="54"/>
    </row>
    <row r="31" spans="1:53">
      <c r="F31" s="248"/>
      <c r="G31" s="249"/>
      <c r="H31" s="249"/>
      <c r="I31" s="54"/>
    </row>
    <row r="32" spans="1:53">
      <c r="F32" s="248"/>
      <c r="G32" s="249"/>
      <c r="H32" s="249"/>
      <c r="I32" s="54"/>
    </row>
    <row r="33" spans="6:9">
      <c r="F33" s="248"/>
      <c r="G33" s="249"/>
      <c r="H33" s="249"/>
      <c r="I33" s="54"/>
    </row>
    <row r="34" spans="6:9">
      <c r="F34" s="248"/>
      <c r="G34" s="249"/>
      <c r="H34" s="249"/>
      <c r="I34" s="54"/>
    </row>
    <row r="35" spans="6:9">
      <c r="F35" s="248"/>
      <c r="G35" s="249"/>
      <c r="H35" s="249"/>
      <c r="I35" s="54"/>
    </row>
    <row r="36" spans="6:9">
      <c r="F36" s="248"/>
      <c r="G36" s="249"/>
      <c r="H36" s="249"/>
      <c r="I36" s="54"/>
    </row>
    <row r="37" spans="6:9">
      <c r="F37" s="248"/>
      <c r="G37" s="249"/>
      <c r="H37" s="249"/>
      <c r="I37" s="54"/>
    </row>
    <row r="38" spans="6:9">
      <c r="F38" s="248"/>
      <c r="G38" s="249"/>
      <c r="H38" s="249"/>
      <c r="I38" s="54"/>
    </row>
    <row r="39" spans="6:9">
      <c r="F39" s="248"/>
      <c r="G39" s="249"/>
      <c r="H39" s="249"/>
      <c r="I39" s="54"/>
    </row>
    <row r="40" spans="6:9">
      <c r="F40" s="248"/>
      <c r="G40" s="249"/>
      <c r="H40" s="249"/>
      <c r="I40" s="54"/>
    </row>
    <row r="41" spans="6:9">
      <c r="F41" s="248"/>
      <c r="G41" s="249"/>
      <c r="H41" s="249"/>
      <c r="I41" s="54"/>
    </row>
    <row r="42" spans="6:9">
      <c r="F42" s="248"/>
      <c r="G42" s="249"/>
      <c r="H42" s="249"/>
      <c r="I42" s="54"/>
    </row>
    <row r="43" spans="6:9">
      <c r="F43" s="248"/>
      <c r="G43" s="249"/>
      <c r="H43" s="249"/>
      <c r="I43" s="54"/>
    </row>
    <row r="44" spans="6:9">
      <c r="F44" s="248"/>
      <c r="G44" s="249"/>
      <c r="H44" s="249"/>
      <c r="I44" s="54"/>
    </row>
    <row r="45" spans="6:9">
      <c r="F45" s="248"/>
      <c r="G45" s="249"/>
      <c r="H45" s="249"/>
      <c r="I45" s="54"/>
    </row>
    <row r="46" spans="6:9">
      <c r="F46" s="248"/>
      <c r="G46" s="249"/>
      <c r="H46" s="249"/>
      <c r="I46" s="54"/>
    </row>
    <row r="47" spans="6:9">
      <c r="F47" s="248"/>
      <c r="G47" s="249"/>
      <c r="H47" s="249"/>
      <c r="I47" s="54"/>
    </row>
    <row r="48" spans="6:9">
      <c r="F48" s="248"/>
      <c r="G48" s="249"/>
      <c r="H48" s="249"/>
      <c r="I48" s="54"/>
    </row>
    <row r="49" spans="6:9">
      <c r="F49" s="248"/>
      <c r="G49" s="249"/>
      <c r="H49" s="249"/>
      <c r="I49" s="54"/>
    </row>
    <row r="50" spans="6:9">
      <c r="F50" s="248"/>
      <c r="G50" s="249"/>
      <c r="H50" s="249"/>
      <c r="I50" s="54"/>
    </row>
    <row r="51" spans="6:9">
      <c r="F51" s="248"/>
      <c r="G51" s="249"/>
      <c r="H51" s="249"/>
      <c r="I51" s="54"/>
    </row>
    <row r="52" spans="6:9">
      <c r="F52" s="248"/>
      <c r="G52" s="249"/>
      <c r="H52" s="249"/>
      <c r="I52" s="54"/>
    </row>
    <row r="53" spans="6:9">
      <c r="F53" s="248"/>
      <c r="G53" s="249"/>
      <c r="H53" s="249"/>
      <c r="I53" s="54"/>
    </row>
    <row r="54" spans="6:9">
      <c r="F54" s="248"/>
      <c r="G54" s="249"/>
      <c r="H54" s="249"/>
      <c r="I54" s="54"/>
    </row>
    <row r="55" spans="6:9">
      <c r="F55" s="248"/>
      <c r="G55" s="249"/>
      <c r="H55" s="249"/>
      <c r="I55" s="54"/>
    </row>
    <row r="56" spans="6:9">
      <c r="F56" s="248"/>
      <c r="G56" s="249"/>
      <c r="H56" s="249"/>
      <c r="I56" s="54"/>
    </row>
    <row r="57" spans="6:9">
      <c r="F57" s="248"/>
      <c r="G57" s="249"/>
      <c r="H57" s="249"/>
      <c r="I57" s="54"/>
    </row>
    <row r="58" spans="6:9">
      <c r="F58" s="248"/>
      <c r="G58" s="249"/>
      <c r="H58" s="249"/>
      <c r="I58" s="54"/>
    </row>
    <row r="59" spans="6:9">
      <c r="F59" s="248"/>
      <c r="G59" s="249"/>
      <c r="H59" s="249"/>
      <c r="I59" s="54"/>
    </row>
    <row r="60" spans="6:9">
      <c r="F60" s="248"/>
      <c r="G60" s="249"/>
      <c r="H60" s="249"/>
      <c r="I60" s="54"/>
    </row>
    <row r="61" spans="6:9">
      <c r="F61" s="248"/>
      <c r="G61" s="249"/>
      <c r="H61" s="249"/>
      <c r="I61" s="54"/>
    </row>
    <row r="62" spans="6:9">
      <c r="F62" s="248"/>
      <c r="G62" s="249"/>
      <c r="H62" s="249"/>
      <c r="I62" s="54"/>
    </row>
    <row r="63" spans="6:9">
      <c r="F63" s="248"/>
      <c r="G63" s="249"/>
      <c r="H63" s="249"/>
      <c r="I63" s="54"/>
    </row>
    <row r="64" spans="6:9">
      <c r="F64" s="248"/>
      <c r="G64" s="249"/>
      <c r="H64" s="249"/>
      <c r="I64" s="54"/>
    </row>
    <row r="65" spans="6:9">
      <c r="F65" s="248"/>
      <c r="G65" s="249"/>
      <c r="H65" s="249"/>
      <c r="I65" s="54"/>
    </row>
    <row r="66" spans="6:9">
      <c r="F66" s="248"/>
      <c r="G66" s="249"/>
      <c r="H66" s="249"/>
      <c r="I66" s="54"/>
    </row>
    <row r="67" spans="6:9">
      <c r="F67" s="248"/>
      <c r="G67" s="249"/>
      <c r="H67" s="249"/>
      <c r="I67" s="54"/>
    </row>
    <row r="68" spans="6:9">
      <c r="F68" s="248"/>
      <c r="G68" s="249"/>
      <c r="H68" s="249"/>
      <c r="I68" s="54"/>
    </row>
    <row r="69" spans="6:9">
      <c r="F69" s="248"/>
      <c r="G69" s="249"/>
      <c r="H69" s="249"/>
      <c r="I69" s="54"/>
    </row>
    <row r="70" spans="6:9">
      <c r="F70" s="248"/>
      <c r="G70" s="249"/>
      <c r="H70" s="249"/>
      <c r="I70" s="54"/>
    </row>
    <row r="71" spans="6:9">
      <c r="F71" s="248"/>
      <c r="G71" s="249"/>
      <c r="H71" s="249"/>
      <c r="I71" s="54"/>
    </row>
  </sheetData>
  <mergeCells count="4">
    <mergeCell ref="A1:B1"/>
    <mergeCell ref="A2:B2"/>
    <mergeCell ref="G2:I2"/>
    <mergeCell ref="H20:I20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6"/>
  <dimension ref="A1:CB137"/>
  <sheetViews>
    <sheetView showGridLines="0" showZeros="0" zoomScaleSheetLayoutView="100" workbookViewId="0">
      <selection activeCell="J1" sqref="J1:J65536 K1:K65536"/>
    </sheetView>
  </sheetViews>
  <sheetFormatPr defaultRowHeight="12.75"/>
  <cols>
    <col min="1" max="1" width="4.42578125" style="251" customWidth="1"/>
    <col min="2" max="2" width="11.5703125" style="251" customWidth="1"/>
    <col min="3" max="3" width="40.42578125" style="251" customWidth="1"/>
    <col min="4" max="4" width="5.5703125" style="251" customWidth="1"/>
    <col min="5" max="5" width="8.5703125" style="264" customWidth="1"/>
    <col min="6" max="6" width="9.85546875" style="251" customWidth="1"/>
    <col min="7" max="7" width="13.85546875" style="251" customWidth="1"/>
    <col min="8" max="8" width="11.7109375" style="251" hidden="1" customWidth="1"/>
    <col min="9" max="9" width="11.5703125" style="251" hidden="1" customWidth="1"/>
    <col min="10" max="10" width="11" style="251" hidden="1" customWidth="1"/>
    <col min="11" max="11" width="10.42578125" style="251" hidden="1" customWidth="1"/>
    <col min="12" max="12" width="75.42578125" style="251" customWidth="1"/>
    <col min="13" max="13" width="45.28515625" style="251" customWidth="1"/>
    <col min="14" max="16384" width="9.140625" style="251"/>
  </cols>
  <sheetData>
    <row r="1" spans="1:80" ht="15.75">
      <c r="A1" s="250" t="s">
        <v>99</v>
      </c>
      <c r="B1" s="250"/>
      <c r="C1" s="250"/>
      <c r="D1" s="250"/>
      <c r="E1" s="250"/>
      <c r="F1" s="250"/>
      <c r="G1" s="250"/>
    </row>
    <row r="2" spans="1:80" ht="14.25" customHeight="1" thickBot="1">
      <c r="B2" s="252"/>
      <c r="C2" s="253"/>
      <c r="D2" s="253"/>
      <c r="E2" s="254"/>
      <c r="F2" s="253"/>
      <c r="G2" s="253"/>
    </row>
    <row r="3" spans="1:80" ht="13.5" thickTop="1">
      <c r="A3" s="193" t="s">
        <v>2</v>
      </c>
      <c r="B3" s="194"/>
      <c r="C3" s="195" t="s">
        <v>102</v>
      </c>
      <c r="D3" s="196"/>
      <c r="E3" s="255" t="s">
        <v>81</v>
      </c>
      <c r="F3" s="256">
        <f>'SO01 5 Rek'!H1</f>
        <v>5</v>
      </c>
      <c r="G3" s="257"/>
    </row>
    <row r="4" spans="1:80" ht="13.5" thickBot="1">
      <c r="A4" s="258" t="s">
        <v>72</v>
      </c>
      <c r="B4" s="202"/>
      <c r="C4" s="203" t="s">
        <v>105</v>
      </c>
      <c r="D4" s="204"/>
      <c r="E4" s="259" t="str">
        <f>'SO01 5 Rek'!G2</f>
        <v>ZDRAVOTNÍ INSTALACE</v>
      </c>
      <c r="F4" s="260"/>
      <c r="G4" s="261"/>
    </row>
    <row r="5" spans="1:80" ht="13.5" thickTop="1">
      <c r="A5" s="262"/>
      <c r="B5" s="263"/>
      <c r="C5" s="263"/>
      <c r="G5" s="265"/>
    </row>
    <row r="6" spans="1:80" ht="27" customHeight="1">
      <c r="A6" s="266" t="s">
        <v>82</v>
      </c>
      <c r="B6" s="267" t="s">
        <v>83</v>
      </c>
      <c r="C6" s="267" t="s">
        <v>84</v>
      </c>
      <c r="D6" s="267" t="s">
        <v>85</v>
      </c>
      <c r="E6" s="268" t="s">
        <v>86</v>
      </c>
      <c r="F6" s="267" t="s">
        <v>87</v>
      </c>
      <c r="G6" s="269" t="s">
        <v>88</v>
      </c>
      <c r="H6" s="270" t="s">
        <v>89</v>
      </c>
      <c r="I6" s="270" t="s">
        <v>90</v>
      </c>
      <c r="J6" s="270" t="s">
        <v>91</v>
      </c>
      <c r="K6" s="270" t="s">
        <v>92</v>
      </c>
    </row>
    <row r="7" spans="1:80">
      <c r="A7" s="271" t="s">
        <v>93</v>
      </c>
      <c r="B7" s="272" t="s">
        <v>829</v>
      </c>
      <c r="C7" s="273" t="s">
        <v>830</v>
      </c>
      <c r="D7" s="274"/>
      <c r="E7" s="275"/>
      <c r="F7" s="275"/>
      <c r="G7" s="276"/>
      <c r="H7" s="277"/>
      <c r="I7" s="278"/>
      <c r="J7" s="279"/>
      <c r="K7" s="280"/>
      <c r="O7" s="281">
        <v>1</v>
      </c>
    </row>
    <row r="8" spans="1:80">
      <c r="A8" s="282">
        <v>1</v>
      </c>
      <c r="B8" s="283" t="s">
        <v>832</v>
      </c>
      <c r="C8" s="284" t="s">
        <v>833</v>
      </c>
      <c r="D8" s="285" t="s">
        <v>117</v>
      </c>
      <c r="E8" s="286">
        <v>6</v>
      </c>
      <c r="F8" s="286">
        <v>0</v>
      </c>
      <c r="G8" s="287">
        <f>E8*F8</f>
        <v>0</v>
      </c>
      <c r="H8" s="288">
        <v>0</v>
      </c>
      <c r="I8" s="289">
        <f>E8*H8</f>
        <v>0</v>
      </c>
      <c r="J8" s="288">
        <v>0</v>
      </c>
      <c r="K8" s="289">
        <f>E8*J8</f>
        <v>0</v>
      </c>
      <c r="O8" s="281">
        <v>2</v>
      </c>
      <c r="AA8" s="251">
        <v>1</v>
      </c>
      <c r="AB8" s="251">
        <v>7</v>
      </c>
      <c r="AC8" s="251">
        <v>7</v>
      </c>
      <c r="AZ8" s="251">
        <v>2</v>
      </c>
      <c r="BA8" s="251">
        <f>IF(AZ8=1,G8,0)</f>
        <v>0</v>
      </c>
      <c r="BB8" s="251">
        <f>IF(AZ8=2,G8,0)</f>
        <v>0</v>
      </c>
      <c r="BC8" s="251">
        <f>IF(AZ8=3,G8,0)</f>
        <v>0</v>
      </c>
      <c r="BD8" s="251">
        <f>IF(AZ8=4,G8,0)</f>
        <v>0</v>
      </c>
      <c r="BE8" s="251">
        <f>IF(AZ8=5,G8,0)</f>
        <v>0</v>
      </c>
      <c r="CA8" s="290">
        <v>1</v>
      </c>
      <c r="CB8" s="290">
        <v>7</v>
      </c>
    </row>
    <row r="9" spans="1:80">
      <c r="A9" s="282">
        <v>2</v>
      </c>
      <c r="B9" s="283" t="s">
        <v>834</v>
      </c>
      <c r="C9" s="284" t="s">
        <v>835</v>
      </c>
      <c r="D9" s="285" t="s">
        <v>117</v>
      </c>
      <c r="E9" s="286">
        <v>4</v>
      </c>
      <c r="F9" s="286">
        <v>0</v>
      </c>
      <c r="G9" s="287">
        <f>E9*F9</f>
        <v>0</v>
      </c>
      <c r="H9" s="288">
        <v>0</v>
      </c>
      <c r="I9" s="289">
        <f>E9*H9</f>
        <v>0</v>
      </c>
      <c r="J9" s="288">
        <v>0</v>
      </c>
      <c r="K9" s="289">
        <f>E9*J9</f>
        <v>0</v>
      </c>
      <c r="O9" s="281">
        <v>2</v>
      </c>
      <c r="AA9" s="251">
        <v>1</v>
      </c>
      <c r="AB9" s="251">
        <v>7</v>
      </c>
      <c r="AC9" s="251">
        <v>7</v>
      </c>
      <c r="AZ9" s="251">
        <v>2</v>
      </c>
      <c r="BA9" s="251">
        <f>IF(AZ9=1,G9,0)</f>
        <v>0</v>
      </c>
      <c r="BB9" s="251">
        <f>IF(AZ9=2,G9,0)</f>
        <v>0</v>
      </c>
      <c r="BC9" s="251">
        <f>IF(AZ9=3,G9,0)</f>
        <v>0</v>
      </c>
      <c r="BD9" s="251">
        <f>IF(AZ9=4,G9,0)</f>
        <v>0</v>
      </c>
      <c r="BE9" s="251">
        <f>IF(AZ9=5,G9,0)</f>
        <v>0</v>
      </c>
      <c r="CA9" s="290">
        <v>1</v>
      </c>
      <c r="CB9" s="290">
        <v>7</v>
      </c>
    </row>
    <row r="10" spans="1:80">
      <c r="A10" s="282">
        <v>3</v>
      </c>
      <c r="B10" s="283" t="s">
        <v>836</v>
      </c>
      <c r="C10" s="284" t="s">
        <v>837</v>
      </c>
      <c r="D10" s="285" t="s">
        <v>117</v>
      </c>
      <c r="E10" s="286">
        <v>7</v>
      </c>
      <c r="F10" s="286">
        <v>0</v>
      </c>
      <c r="G10" s="287">
        <f>E10*F10</f>
        <v>0</v>
      </c>
      <c r="H10" s="288">
        <v>0</v>
      </c>
      <c r="I10" s="289">
        <f>E10*H10</f>
        <v>0</v>
      </c>
      <c r="J10" s="288">
        <v>0</v>
      </c>
      <c r="K10" s="289">
        <f>E10*J10</f>
        <v>0</v>
      </c>
      <c r="O10" s="281">
        <v>2</v>
      </c>
      <c r="AA10" s="251">
        <v>1</v>
      </c>
      <c r="AB10" s="251">
        <v>7</v>
      </c>
      <c r="AC10" s="251">
        <v>7</v>
      </c>
      <c r="AZ10" s="251">
        <v>2</v>
      </c>
      <c r="BA10" s="251">
        <f>IF(AZ10=1,G10,0)</f>
        <v>0</v>
      </c>
      <c r="BB10" s="251">
        <f>IF(AZ10=2,G10,0)</f>
        <v>0</v>
      </c>
      <c r="BC10" s="251">
        <f>IF(AZ10=3,G10,0)</f>
        <v>0</v>
      </c>
      <c r="BD10" s="251">
        <f>IF(AZ10=4,G10,0)</f>
        <v>0</v>
      </c>
      <c r="BE10" s="251">
        <f>IF(AZ10=5,G10,0)</f>
        <v>0</v>
      </c>
      <c r="CA10" s="290">
        <v>1</v>
      </c>
      <c r="CB10" s="290">
        <v>7</v>
      </c>
    </row>
    <row r="11" spans="1:80">
      <c r="A11" s="282">
        <v>4</v>
      </c>
      <c r="B11" s="283" t="s">
        <v>838</v>
      </c>
      <c r="C11" s="284" t="s">
        <v>839</v>
      </c>
      <c r="D11" s="285" t="s">
        <v>117</v>
      </c>
      <c r="E11" s="286">
        <v>11</v>
      </c>
      <c r="F11" s="286">
        <v>0</v>
      </c>
      <c r="G11" s="287">
        <f>E11*F11</f>
        <v>0</v>
      </c>
      <c r="H11" s="288">
        <v>0</v>
      </c>
      <c r="I11" s="289">
        <f>E11*H11</f>
        <v>0</v>
      </c>
      <c r="J11" s="288">
        <v>0</v>
      </c>
      <c r="K11" s="289">
        <f>E11*J11</f>
        <v>0</v>
      </c>
      <c r="O11" s="281">
        <v>2</v>
      </c>
      <c r="AA11" s="251">
        <v>1</v>
      </c>
      <c r="AB11" s="251">
        <v>7</v>
      </c>
      <c r="AC11" s="251">
        <v>7</v>
      </c>
      <c r="AZ11" s="251">
        <v>2</v>
      </c>
      <c r="BA11" s="251">
        <f>IF(AZ11=1,G11,0)</f>
        <v>0</v>
      </c>
      <c r="BB11" s="251">
        <f>IF(AZ11=2,G11,0)</f>
        <v>0</v>
      </c>
      <c r="BC11" s="251">
        <f>IF(AZ11=3,G11,0)</f>
        <v>0</v>
      </c>
      <c r="BD11" s="251">
        <f>IF(AZ11=4,G11,0)</f>
        <v>0</v>
      </c>
      <c r="BE11" s="251">
        <f>IF(AZ11=5,G11,0)</f>
        <v>0</v>
      </c>
      <c r="CA11" s="290">
        <v>1</v>
      </c>
      <c r="CB11" s="290">
        <v>7</v>
      </c>
    </row>
    <row r="12" spans="1:80">
      <c r="A12" s="282">
        <v>5</v>
      </c>
      <c r="B12" s="283" t="s">
        <v>840</v>
      </c>
      <c r="C12" s="284" t="s">
        <v>841</v>
      </c>
      <c r="D12" s="285" t="s">
        <v>117</v>
      </c>
      <c r="E12" s="286">
        <v>3</v>
      </c>
      <c r="F12" s="286">
        <v>0</v>
      </c>
      <c r="G12" s="287">
        <f>E12*F12</f>
        <v>0</v>
      </c>
      <c r="H12" s="288">
        <v>0</v>
      </c>
      <c r="I12" s="289">
        <f>E12*H12</f>
        <v>0</v>
      </c>
      <c r="J12" s="288">
        <v>0</v>
      </c>
      <c r="K12" s="289">
        <f>E12*J12</f>
        <v>0</v>
      </c>
      <c r="O12" s="281">
        <v>2</v>
      </c>
      <c r="AA12" s="251">
        <v>1</v>
      </c>
      <c r="AB12" s="251">
        <v>7</v>
      </c>
      <c r="AC12" s="251">
        <v>7</v>
      </c>
      <c r="AZ12" s="251">
        <v>2</v>
      </c>
      <c r="BA12" s="251">
        <f>IF(AZ12=1,G12,0)</f>
        <v>0</v>
      </c>
      <c r="BB12" s="251">
        <f>IF(AZ12=2,G12,0)</f>
        <v>0</v>
      </c>
      <c r="BC12" s="251">
        <f>IF(AZ12=3,G12,0)</f>
        <v>0</v>
      </c>
      <c r="BD12" s="251">
        <f>IF(AZ12=4,G12,0)</f>
        <v>0</v>
      </c>
      <c r="BE12" s="251">
        <f>IF(AZ12=5,G12,0)</f>
        <v>0</v>
      </c>
      <c r="CA12" s="290">
        <v>1</v>
      </c>
      <c r="CB12" s="290">
        <v>7</v>
      </c>
    </row>
    <row r="13" spans="1:80">
      <c r="A13" s="282">
        <v>6</v>
      </c>
      <c r="B13" s="283" t="s">
        <v>842</v>
      </c>
      <c r="C13" s="284" t="s">
        <v>843</v>
      </c>
      <c r="D13" s="285" t="s">
        <v>117</v>
      </c>
      <c r="E13" s="286">
        <v>2</v>
      </c>
      <c r="F13" s="286">
        <v>0</v>
      </c>
      <c r="G13" s="287">
        <f>E13*F13</f>
        <v>0</v>
      </c>
      <c r="H13" s="288">
        <v>0</v>
      </c>
      <c r="I13" s="289">
        <f>E13*H13</f>
        <v>0</v>
      </c>
      <c r="J13" s="288">
        <v>0</v>
      </c>
      <c r="K13" s="289">
        <f>E13*J13</f>
        <v>0</v>
      </c>
      <c r="O13" s="281">
        <v>2</v>
      </c>
      <c r="AA13" s="251">
        <v>1</v>
      </c>
      <c r="AB13" s="251">
        <v>7</v>
      </c>
      <c r="AC13" s="251">
        <v>7</v>
      </c>
      <c r="AZ13" s="251">
        <v>2</v>
      </c>
      <c r="BA13" s="251">
        <f>IF(AZ13=1,G13,0)</f>
        <v>0</v>
      </c>
      <c r="BB13" s="251">
        <f>IF(AZ13=2,G13,0)</f>
        <v>0</v>
      </c>
      <c r="BC13" s="251">
        <f>IF(AZ13=3,G13,0)</f>
        <v>0</v>
      </c>
      <c r="BD13" s="251">
        <f>IF(AZ13=4,G13,0)</f>
        <v>0</v>
      </c>
      <c r="BE13" s="251">
        <f>IF(AZ13=5,G13,0)</f>
        <v>0</v>
      </c>
      <c r="CA13" s="290">
        <v>1</v>
      </c>
      <c r="CB13" s="290">
        <v>7</v>
      </c>
    </row>
    <row r="14" spans="1:80">
      <c r="A14" s="282">
        <v>7</v>
      </c>
      <c r="B14" s="283" t="s">
        <v>844</v>
      </c>
      <c r="C14" s="284" t="s">
        <v>845</v>
      </c>
      <c r="D14" s="285" t="s">
        <v>117</v>
      </c>
      <c r="E14" s="286">
        <v>10</v>
      </c>
      <c r="F14" s="286">
        <v>0</v>
      </c>
      <c r="G14" s="287">
        <f>E14*F14</f>
        <v>0</v>
      </c>
      <c r="H14" s="288">
        <v>0</v>
      </c>
      <c r="I14" s="289">
        <f>E14*H14</f>
        <v>0</v>
      </c>
      <c r="J14" s="288">
        <v>0</v>
      </c>
      <c r="K14" s="289">
        <f>E14*J14</f>
        <v>0</v>
      </c>
      <c r="O14" s="281">
        <v>2</v>
      </c>
      <c r="AA14" s="251">
        <v>1</v>
      </c>
      <c r="AB14" s="251">
        <v>7</v>
      </c>
      <c r="AC14" s="251">
        <v>7</v>
      </c>
      <c r="AZ14" s="251">
        <v>2</v>
      </c>
      <c r="BA14" s="251">
        <f>IF(AZ14=1,G14,0)</f>
        <v>0</v>
      </c>
      <c r="BB14" s="251">
        <f>IF(AZ14=2,G14,0)</f>
        <v>0</v>
      </c>
      <c r="BC14" s="251">
        <f>IF(AZ14=3,G14,0)</f>
        <v>0</v>
      </c>
      <c r="BD14" s="251">
        <f>IF(AZ14=4,G14,0)</f>
        <v>0</v>
      </c>
      <c r="BE14" s="251">
        <f>IF(AZ14=5,G14,0)</f>
        <v>0</v>
      </c>
      <c r="CA14" s="290">
        <v>1</v>
      </c>
      <c r="CB14" s="290">
        <v>7</v>
      </c>
    </row>
    <row r="15" spans="1:80">
      <c r="A15" s="282">
        <v>8</v>
      </c>
      <c r="B15" s="283" t="s">
        <v>846</v>
      </c>
      <c r="C15" s="284" t="s">
        <v>847</v>
      </c>
      <c r="D15" s="285" t="s">
        <v>205</v>
      </c>
      <c r="E15" s="286">
        <v>3</v>
      </c>
      <c r="F15" s="286">
        <v>0</v>
      </c>
      <c r="G15" s="287">
        <f>E15*F15</f>
        <v>0</v>
      </c>
      <c r="H15" s="288">
        <v>0</v>
      </c>
      <c r="I15" s="289">
        <f>E15*H15</f>
        <v>0</v>
      </c>
      <c r="J15" s="288">
        <v>0</v>
      </c>
      <c r="K15" s="289">
        <f>E15*J15</f>
        <v>0</v>
      </c>
      <c r="O15" s="281">
        <v>2</v>
      </c>
      <c r="AA15" s="251">
        <v>1</v>
      </c>
      <c r="AB15" s="251">
        <v>7</v>
      </c>
      <c r="AC15" s="251">
        <v>7</v>
      </c>
      <c r="AZ15" s="251">
        <v>2</v>
      </c>
      <c r="BA15" s="251">
        <f>IF(AZ15=1,G15,0)</f>
        <v>0</v>
      </c>
      <c r="BB15" s="251">
        <f>IF(AZ15=2,G15,0)</f>
        <v>0</v>
      </c>
      <c r="BC15" s="251">
        <f>IF(AZ15=3,G15,0)</f>
        <v>0</v>
      </c>
      <c r="BD15" s="251">
        <f>IF(AZ15=4,G15,0)</f>
        <v>0</v>
      </c>
      <c r="BE15" s="251">
        <f>IF(AZ15=5,G15,0)</f>
        <v>0</v>
      </c>
      <c r="CA15" s="290">
        <v>1</v>
      </c>
      <c r="CB15" s="290">
        <v>7</v>
      </c>
    </row>
    <row r="16" spans="1:80">
      <c r="A16" s="282">
        <v>9</v>
      </c>
      <c r="B16" s="283" t="s">
        <v>848</v>
      </c>
      <c r="C16" s="284" t="s">
        <v>849</v>
      </c>
      <c r="D16" s="285" t="s">
        <v>205</v>
      </c>
      <c r="E16" s="286">
        <v>2</v>
      </c>
      <c r="F16" s="286">
        <v>0</v>
      </c>
      <c r="G16" s="287">
        <f>E16*F16</f>
        <v>0</v>
      </c>
      <c r="H16" s="288">
        <v>0</v>
      </c>
      <c r="I16" s="289">
        <f>E16*H16</f>
        <v>0</v>
      </c>
      <c r="J16" s="288">
        <v>0</v>
      </c>
      <c r="K16" s="289">
        <f>E16*J16</f>
        <v>0</v>
      </c>
      <c r="O16" s="281">
        <v>2</v>
      </c>
      <c r="AA16" s="251">
        <v>1</v>
      </c>
      <c r="AB16" s="251">
        <v>7</v>
      </c>
      <c r="AC16" s="251">
        <v>7</v>
      </c>
      <c r="AZ16" s="251">
        <v>2</v>
      </c>
      <c r="BA16" s="251">
        <f>IF(AZ16=1,G16,0)</f>
        <v>0</v>
      </c>
      <c r="BB16" s="251">
        <f>IF(AZ16=2,G16,0)</f>
        <v>0</v>
      </c>
      <c r="BC16" s="251">
        <f>IF(AZ16=3,G16,0)</f>
        <v>0</v>
      </c>
      <c r="BD16" s="251">
        <f>IF(AZ16=4,G16,0)</f>
        <v>0</v>
      </c>
      <c r="BE16" s="251">
        <f>IF(AZ16=5,G16,0)</f>
        <v>0</v>
      </c>
      <c r="CA16" s="290">
        <v>1</v>
      </c>
      <c r="CB16" s="290">
        <v>7</v>
      </c>
    </row>
    <row r="17" spans="1:80">
      <c r="A17" s="282">
        <v>10</v>
      </c>
      <c r="B17" s="283" t="s">
        <v>850</v>
      </c>
      <c r="C17" s="284" t="s">
        <v>851</v>
      </c>
      <c r="D17" s="285" t="s">
        <v>205</v>
      </c>
      <c r="E17" s="286">
        <v>3</v>
      </c>
      <c r="F17" s="286">
        <v>0</v>
      </c>
      <c r="G17" s="287">
        <f>E17*F17</f>
        <v>0</v>
      </c>
      <c r="H17" s="288">
        <v>0</v>
      </c>
      <c r="I17" s="289">
        <f>E17*H17</f>
        <v>0</v>
      </c>
      <c r="J17" s="288">
        <v>0</v>
      </c>
      <c r="K17" s="289">
        <f>E17*J17</f>
        <v>0</v>
      </c>
      <c r="O17" s="281">
        <v>2</v>
      </c>
      <c r="AA17" s="251">
        <v>1</v>
      </c>
      <c r="AB17" s="251">
        <v>7</v>
      </c>
      <c r="AC17" s="251">
        <v>7</v>
      </c>
      <c r="AZ17" s="251">
        <v>2</v>
      </c>
      <c r="BA17" s="251">
        <f>IF(AZ17=1,G17,0)</f>
        <v>0</v>
      </c>
      <c r="BB17" s="251">
        <f>IF(AZ17=2,G17,0)</f>
        <v>0</v>
      </c>
      <c r="BC17" s="251">
        <f>IF(AZ17=3,G17,0)</f>
        <v>0</v>
      </c>
      <c r="BD17" s="251">
        <f>IF(AZ17=4,G17,0)</f>
        <v>0</v>
      </c>
      <c r="BE17" s="251">
        <f>IF(AZ17=5,G17,0)</f>
        <v>0</v>
      </c>
      <c r="CA17" s="290">
        <v>1</v>
      </c>
      <c r="CB17" s="290">
        <v>7</v>
      </c>
    </row>
    <row r="18" spans="1:80">
      <c r="A18" s="282">
        <v>11</v>
      </c>
      <c r="B18" s="283" t="s">
        <v>852</v>
      </c>
      <c r="C18" s="284" t="s">
        <v>853</v>
      </c>
      <c r="D18" s="285" t="s">
        <v>205</v>
      </c>
      <c r="E18" s="286">
        <v>1</v>
      </c>
      <c r="F18" s="286">
        <v>0</v>
      </c>
      <c r="G18" s="287">
        <f>E18*F18</f>
        <v>0</v>
      </c>
      <c r="H18" s="288">
        <v>0</v>
      </c>
      <c r="I18" s="289">
        <f>E18*H18</f>
        <v>0</v>
      </c>
      <c r="J18" s="288">
        <v>0</v>
      </c>
      <c r="K18" s="289">
        <f>E18*J18</f>
        <v>0</v>
      </c>
      <c r="O18" s="281">
        <v>2</v>
      </c>
      <c r="AA18" s="251">
        <v>1</v>
      </c>
      <c r="AB18" s="251">
        <v>7</v>
      </c>
      <c r="AC18" s="251">
        <v>7</v>
      </c>
      <c r="AZ18" s="251">
        <v>2</v>
      </c>
      <c r="BA18" s="251">
        <f>IF(AZ18=1,G18,0)</f>
        <v>0</v>
      </c>
      <c r="BB18" s="251">
        <f>IF(AZ18=2,G18,0)</f>
        <v>0</v>
      </c>
      <c r="BC18" s="251">
        <f>IF(AZ18=3,G18,0)</f>
        <v>0</v>
      </c>
      <c r="BD18" s="251">
        <f>IF(AZ18=4,G18,0)</f>
        <v>0</v>
      </c>
      <c r="BE18" s="251">
        <f>IF(AZ18=5,G18,0)</f>
        <v>0</v>
      </c>
      <c r="CA18" s="290">
        <v>1</v>
      </c>
      <c r="CB18" s="290">
        <v>7</v>
      </c>
    </row>
    <row r="19" spans="1:80">
      <c r="A19" s="282">
        <v>12</v>
      </c>
      <c r="B19" s="283" t="s">
        <v>854</v>
      </c>
      <c r="C19" s="284" t="s">
        <v>855</v>
      </c>
      <c r="D19" s="285" t="s">
        <v>205</v>
      </c>
      <c r="E19" s="286">
        <v>3</v>
      </c>
      <c r="F19" s="286">
        <v>0</v>
      </c>
      <c r="G19" s="287">
        <f>E19*F19</f>
        <v>0</v>
      </c>
      <c r="H19" s="288">
        <v>0</v>
      </c>
      <c r="I19" s="289">
        <f>E19*H19</f>
        <v>0</v>
      </c>
      <c r="J19" s="288">
        <v>0</v>
      </c>
      <c r="K19" s="289">
        <f>E19*J19</f>
        <v>0</v>
      </c>
      <c r="O19" s="281">
        <v>2</v>
      </c>
      <c r="AA19" s="251">
        <v>1</v>
      </c>
      <c r="AB19" s="251">
        <v>7</v>
      </c>
      <c r="AC19" s="251">
        <v>7</v>
      </c>
      <c r="AZ19" s="251">
        <v>2</v>
      </c>
      <c r="BA19" s="251">
        <f>IF(AZ19=1,G19,0)</f>
        <v>0</v>
      </c>
      <c r="BB19" s="251">
        <f>IF(AZ19=2,G19,0)</f>
        <v>0</v>
      </c>
      <c r="BC19" s="251">
        <f>IF(AZ19=3,G19,0)</f>
        <v>0</v>
      </c>
      <c r="BD19" s="251">
        <f>IF(AZ19=4,G19,0)</f>
        <v>0</v>
      </c>
      <c r="BE19" s="251">
        <f>IF(AZ19=5,G19,0)</f>
        <v>0</v>
      </c>
      <c r="CA19" s="290">
        <v>1</v>
      </c>
      <c r="CB19" s="290">
        <v>7</v>
      </c>
    </row>
    <row r="20" spans="1:80">
      <c r="A20" s="282">
        <v>13</v>
      </c>
      <c r="B20" s="283" t="s">
        <v>856</v>
      </c>
      <c r="C20" s="284" t="s">
        <v>857</v>
      </c>
      <c r="D20" s="285" t="s">
        <v>205</v>
      </c>
      <c r="E20" s="286">
        <v>2</v>
      </c>
      <c r="F20" s="286">
        <v>0</v>
      </c>
      <c r="G20" s="287">
        <f>E20*F20</f>
        <v>0</v>
      </c>
      <c r="H20" s="288">
        <v>0</v>
      </c>
      <c r="I20" s="289">
        <f>E20*H20</f>
        <v>0</v>
      </c>
      <c r="J20" s="288">
        <v>0</v>
      </c>
      <c r="K20" s="289">
        <f>E20*J20</f>
        <v>0</v>
      </c>
      <c r="O20" s="281">
        <v>2</v>
      </c>
      <c r="AA20" s="251">
        <v>1</v>
      </c>
      <c r="AB20" s="251">
        <v>7</v>
      </c>
      <c r="AC20" s="251">
        <v>7</v>
      </c>
      <c r="AZ20" s="251">
        <v>2</v>
      </c>
      <c r="BA20" s="251">
        <f>IF(AZ20=1,G20,0)</f>
        <v>0</v>
      </c>
      <c r="BB20" s="251">
        <f>IF(AZ20=2,G20,0)</f>
        <v>0</v>
      </c>
      <c r="BC20" s="251">
        <f>IF(AZ20=3,G20,0)</f>
        <v>0</v>
      </c>
      <c r="BD20" s="251">
        <f>IF(AZ20=4,G20,0)</f>
        <v>0</v>
      </c>
      <c r="BE20" s="251">
        <f>IF(AZ20=5,G20,0)</f>
        <v>0</v>
      </c>
      <c r="CA20" s="290">
        <v>1</v>
      </c>
      <c r="CB20" s="290">
        <v>7</v>
      </c>
    </row>
    <row r="21" spans="1:80">
      <c r="A21" s="282">
        <v>14</v>
      </c>
      <c r="B21" s="283" t="s">
        <v>858</v>
      </c>
      <c r="C21" s="284" t="s">
        <v>859</v>
      </c>
      <c r="D21" s="285" t="s">
        <v>205</v>
      </c>
      <c r="E21" s="286">
        <v>1</v>
      </c>
      <c r="F21" s="286">
        <v>0</v>
      </c>
      <c r="G21" s="287">
        <f>E21*F21</f>
        <v>0</v>
      </c>
      <c r="H21" s="288">
        <v>0</v>
      </c>
      <c r="I21" s="289">
        <f>E21*H21</f>
        <v>0</v>
      </c>
      <c r="J21" s="288">
        <v>0</v>
      </c>
      <c r="K21" s="289">
        <f>E21*J21</f>
        <v>0</v>
      </c>
      <c r="O21" s="281">
        <v>2</v>
      </c>
      <c r="AA21" s="251">
        <v>1</v>
      </c>
      <c r="AB21" s="251">
        <v>7</v>
      </c>
      <c r="AC21" s="251">
        <v>7</v>
      </c>
      <c r="AZ21" s="251">
        <v>2</v>
      </c>
      <c r="BA21" s="251">
        <f>IF(AZ21=1,G21,0)</f>
        <v>0</v>
      </c>
      <c r="BB21" s="251">
        <f>IF(AZ21=2,G21,0)</f>
        <v>0</v>
      </c>
      <c r="BC21" s="251">
        <f>IF(AZ21=3,G21,0)</f>
        <v>0</v>
      </c>
      <c r="BD21" s="251">
        <f>IF(AZ21=4,G21,0)</f>
        <v>0</v>
      </c>
      <c r="BE21" s="251">
        <f>IF(AZ21=5,G21,0)</f>
        <v>0</v>
      </c>
      <c r="CA21" s="290">
        <v>1</v>
      </c>
      <c r="CB21" s="290">
        <v>7</v>
      </c>
    </row>
    <row r="22" spans="1:80">
      <c r="A22" s="282">
        <v>15</v>
      </c>
      <c r="B22" s="283" t="s">
        <v>860</v>
      </c>
      <c r="C22" s="284" t="s">
        <v>861</v>
      </c>
      <c r="D22" s="285" t="s">
        <v>117</v>
      </c>
      <c r="E22" s="286">
        <v>26</v>
      </c>
      <c r="F22" s="286">
        <v>0</v>
      </c>
      <c r="G22" s="287">
        <f>E22*F22</f>
        <v>0</v>
      </c>
      <c r="H22" s="288">
        <v>0</v>
      </c>
      <c r="I22" s="289">
        <f>E22*H22</f>
        <v>0</v>
      </c>
      <c r="J22" s="288">
        <v>0</v>
      </c>
      <c r="K22" s="289">
        <f>E22*J22</f>
        <v>0</v>
      </c>
      <c r="O22" s="281">
        <v>2</v>
      </c>
      <c r="AA22" s="251">
        <v>1</v>
      </c>
      <c r="AB22" s="251">
        <v>7</v>
      </c>
      <c r="AC22" s="251">
        <v>7</v>
      </c>
      <c r="AZ22" s="251">
        <v>2</v>
      </c>
      <c r="BA22" s="251">
        <f>IF(AZ22=1,G22,0)</f>
        <v>0</v>
      </c>
      <c r="BB22" s="251">
        <f>IF(AZ22=2,G22,0)</f>
        <v>0</v>
      </c>
      <c r="BC22" s="251">
        <f>IF(AZ22=3,G22,0)</f>
        <v>0</v>
      </c>
      <c r="BD22" s="251">
        <f>IF(AZ22=4,G22,0)</f>
        <v>0</v>
      </c>
      <c r="BE22" s="251">
        <f>IF(AZ22=5,G22,0)</f>
        <v>0</v>
      </c>
      <c r="CA22" s="290">
        <v>1</v>
      </c>
      <c r="CB22" s="290">
        <v>7</v>
      </c>
    </row>
    <row r="23" spans="1:80">
      <c r="A23" s="282">
        <v>16</v>
      </c>
      <c r="B23" s="283" t="s">
        <v>862</v>
      </c>
      <c r="C23" s="284" t="s">
        <v>863</v>
      </c>
      <c r="D23" s="285" t="s">
        <v>117</v>
      </c>
      <c r="E23" s="286">
        <v>17</v>
      </c>
      <c r="F23" s="286">
        <v>0</v>
      </c>
      <c r="G23" s="287">
        <f>E23*F23</f>
        <v>0</v>
      </c>
      <c r="H23" s="288">
        <v>0</v>
      </c>
      <c r="I23" s="289">
        <f>E23*H23</f>
        <v>0</v>
      </c>
      <c r="J23" s="288">
        <v>0</v>
      </c>
      <c r="K23" s="289">
        <f>E23*J23</f>
        <v>0</v>
      </c>
      <c r="O23" s="281">
        <v>2</v>
      </c>
      <c r="AA23" s="251">
        <v>1</v>
      </c>
      <c r="AB23" s="251">
        <v>7</v>
      </c>
      <c r="AC23" s="251">
        <v>7</v>
      </c>
      <c r="AZ23" s="251">
        <v>2</v>
      </c>
      <c r="BA23" s="251">
        <f>IF(AZ23=1,G23,0)</f>
        <v>0</v>
      </c>
      <c r="BB23" s="251">
        <f>IF(AZ23=2,G23,0)</f>
        <v>0</v>
      </c>
      <c r="BC23" s="251">
        <f>IF(AZ23=3,G23,0)</f>
        <v>0</v>
      </c>
      <c r="BD23" s="251">
        <f>IF(AZ23=4,G23,0)</f>
        <v>0</v>
      </c>
      <c r="BE23" s="251">
        <f>IF(AZ23=5,G23,0)</f>
        <v>0</v>
      </c>
      <c r="CA23" s="290">
        <v>1</v>
      </c>
      <c r="CB23" s="290">
        <v>7</v>
      </c>
    </row>
    <row r="24" spans="1:80">
      <c r="A24" s="306"/>
      <c r="B24" s="307" t="s">
        <v>97</v>
      </c>
      <c r="C24" s="308" t="s">
        <v>831</v>
      </c>
      <c r="D24" s="309"/>
      <c r="E24" s="310"/>
      <c r="F24" s="311"/>
      <c r="G24" s="312">
        <f>SUM(G7:G23)</f>
        <v>0</v>
      </c>
      <c r="H24" s="313"/>
      <c r="I24" s="314">
        <f>SUM(I7:I23)</f>
        <v>0</v>
      </c>
      <c r="J24" s="313"/>
      <c r="K24" s="314">
        <f>SUM(K7:K23)</f>
        <v>0</v>
      </c>
      <c r="O24" s="281">
        <v>4</v>
      </c>
      <c r="BA24" s="315">
        <f>SUM(BA7:BA23)</f>
        <v>0</v>
      </c>
      <c r="BB24" s="315">
        <f>SUM(BB7:BB23)</f>
        <v>0</v>
      </c>
      <c r="BC24" s="315">
        <f>SUM(BC7:BC23)</f>
        <v>0</v>
      </c>
      <c r="BD24" s="315">
        <f>SUM(BD7:BD23)</f>
        <v>0</v>
      </c>
      <c r="BE24" s="315">
        <f>SUM(BE7:BE23)</f>
        <v>0</v>
      </c>
    </row>
    <row r="25" spans="1:80">
      <c r="A25" s="271" t="s">
        <v>93</v>
      </c>
      <c r="B25" s="272" t="s">
        <v>864</v>
      </c>
      <c r="C25" s="273" t="s">
        <v>865</v>
      </c>
      <c r="D25" s="274"/>
      <c r="E25" s="275"/>
      <c r="F25" s="275"/>
      <c r="G25" s="276"/>
      <c r="H25" s="277"/>
      <c r="I25" s="278"/>
      <c r="J25" s="279"/>
      <c r="K25" s="280"/>
      <c r="O25" s="281">
        <v>1</v>
      </c>
    </row>
    <row r="26" spans="1:80">
      <c r="A26" s="282">
        <v>17</v>
      </c>
      <c r="B26" s="283" t="s">
        <v>867</v>
      </c>
      <c r="C26" s="284" t="s">
        <v>868</v>
      </c>
      <c r="D26" s="285" t="s">
        <v>117</v>
      </c>
      <c r="E26" s="286">
        <v>6</v>
      </c>
      <c r="F26" s="286">
        <v>0</v>
      </c>
      <c r="G26" s="287">
        <f>E26*F26</f>
        <v>0</v>
      </c>
      <c r="H26" s="288">
        <v>0</v>
      </c>
      <c r="I26" s="289">
        <f>E26*H26</f>
        <v>0</v>
      </c>
      <c r="J26" s="288">
        <v>0</v>
      </c>
      <c r="K26" s="289">
        <f>E26*J26</f>
        <v>0</v>
      </c>
      <c r="O26" s="281">
        <v>2</v>
      </c>
      <c r="AA26" s="251">
        <v>1</v>
      </c>
      <c r="AB26" s="251">
        <v>7</v>
      </c>
      <c r="AC26" s="251">
        <v>7</v>
      </c>
      <c r="AZ26" s="251">
        <v>2</v>
      </c>
      <c r="BA26" s="251">
        <f>IF(AZ26=1,G26,0)</f>
        <v>0</v>
      </c>
      <c r="BB26" s="251">
        <f>IF(AZ26=2,G26,0)</f>
        <v>0</v>
      </c>
      <c r="BC26" s="251">
        <f>IF(AZ26=3,G26,0)</f>
        <v>0</v>
      </c>
      <c r="BD26" s="251">
        <f>IF(AZ26=4,G26,0)</f>
        <v>0</v>
      </c>
      <c r="BE26" s="251">
        <f>IF(AZ26=5,G26,0)</f>
        <v>0</v>
      </c>
      <c r="CA26" s="290">
        <v>1</v>
      </c>
      <c r="CB26" s="290">
        <v>7</v>
      </c>
    </row>
    <row r="27" spans="1:80">
      <c r="A27" s="282">
        <v>18</v>
      </c>
      <c r="B27" s="283" t="s">
        <v>869</v>
      </c>
      <c r="C27" s="284" t="s">
        <v>870</v>
      </c>
      <c r="D27" s="285" t="s">
        <v>117</v>
      </c>
      <c r="E27" s="286">
        <v>15</v>
      </c>
      <c r="F27" s="286">
        <v>0</v>
      </c>
      <c r="G27" s="287">
        <f>E27*F27</f>
        <v>0</v>
      </c>
      <c r="H27" s="288">
        <v>0</v>
      </c>
      <c r="I27" s="289">
        <f>E27*H27</f>
        <v>0</v>
      </c>
      <c r="J27" s="288">
        <v>0</v>
      </c>
      <c r="K27" s="289">
        <f>E27*J27</f>
        <v>0</v>
      </c>
      <c r="O27" s="281">
        <v>2</v>
      </c>
      <c r="AA27" s="251">
        <v>1</v>
      </c>
      <c r="AB27" s="251">
        <v>7</v>
      </c>
      <c r="AC27" s="251">
        <v>7</v>
      </c>
      <c r="AZ27" s="251">
        <v>2</v>
      </c>
      <c r="BA27" s="251">
        <f>IF(AZ27=1,G27,0)</f>
        <v>0</v>
      </c>
      <c r="BB27" s="251">
        <f>IF(AZ27=2,G27,0)</f>
        <v>0</v>
      </c>
      <c r="BC27" s="251">
        <f>IF(AZ27=3,G27,0)</f>
        <v>0</v>
      </c>
      <c r="BD27" s="251">
        <f>IF(AZ27=4,G27,0)</f>
        <v>0</v>
      </c>
      <c r="BE27" s="251">
        <f>IF(AZ27=5,G27,0)</f>
        <v>0</v>
      </c>
      <c r="CA27" s="290">
        <v>1</v>
      </c>
      <c r="CB27" s="290">
        <v>7</v>
      </c>
    </row>
    <row r="28" spans="1:80">
      <c r="A28" s="282">
        <v>19</v>
      </c>
      <c r="B28" s="283" t="s">
        <v>871</v>
      </c>
      <c r="C28" s="284" t="s">
        <v>872</v>
      </c>
      <c r="D28" s="285" t="s">
        <v>117</v>
      </c>
      <c r="E28" s="286">
        <v>7</v>
      </c>
      <c r="F28" s="286">
        <v>0</v>
      </c>
      <c r="G28" s="287">
        <f>E28*F28</f>
        <v>0</v>
      </c>
      <c r="H28" s="288">
        <v>0</v>
      </c>
      <c r="I28" s="289">
        <f>E28*H28</f>
        <v>0</v>
      </c>
      <c r="J28" s="288">
        <v>0</v>
      </c>
      <c r="K28" s="289">
        <f>E28*J28</f>
        <v>0</v>
      </c>
      <c r="O28" s="281">
        <v>2</v>
      </c>
      <c r="AA28" s="251">
        <v>1</v>
      </c>
      <c r="AB28" s="251">
        <v>7</v>
      </c>
      <c r="AC28" s="251">
        <v>7</v>
      </c>
      <c r="AZ28" s="251">
        <v>2</v>
      </c>
      <c r="BA28" s="251">
        <f>IF(AZ28=1,G28,0)</f>
        <v>0</v>
      </c>
      <c r="BB28" s="251">
        <f>IF(AZ28=2,G28,0)</f>
        <v>0</v>
      </c>
      <c r="BC28" s="251">
        <f>IF(AZ28=3,G28,0)</f>
        <v>0</v>
      </c>
      <c r="BD28" s="251">
        <f>IF(AZ28=4,G28,0)</f>
        <v>0</v>
      </c>
      <c r="BE28" s="251">
        <f>IF(AZ28=5,G28,0)</f>
        <v>0</v>
      </c>
      <c r="CA28" s="290">
        <v>1</v>
      </c>
      <c r="CB28" s="290">
        <v>7</v>
      </c>
    </row>
    <row r="29" spans="1:80">
      <c r="A29" s="282">
        <v>20</v>
      </c>
      <c r="B29" s="283" t="s">
        <v>873</v>
      </c>
      <c r="C29" s="284" t="s">
        <v>874</v>
      </c>
      <c r="D29" s="285" t="s">
        <v>117</v>
      </c>
      <c r="E29" s="286">
        <v>1</v>
      </c>
      <c r="F29" s="286">
        <v>0</v>
      </c>
      <c r="G29" s="287">
        <f>E29*F29</f>
        <v>0</v>
      </c>
      <c r="H29" s="288">
        <v>0</v>
      </c>
      <c r="I29" s="289">
        <f>E29*H29</f>
        <v>0</v>
      </c>
      <c r="J29" s="288">
        <v>0</v>
      </c>
      <c r="K29" s="289">
        <f>E29*J29</f>
        <v>0</v>
      </c>
      <c r="O29" s="281">
        <v>2</v>
      </c>
      <c r="AA29" s="251">
        <v>1</v>
      </c>
      <c r="AB29" s="251">
        <v>7</v>
      </c>
      <c r="AC29" s="251">
        <v>7</v>
      </c>
      <c r="AZ29" s="251">
        <v>2</v>
      </c>
      <c r="BA29" s="251">
        <f>IF(AZ29=1,G29,0)</f>
        <v>0</v>
      </c>
      <c r="BB29" s="251">
        <f>IF(AZ29=2,G29,0)</f>
        <v>0</v>
      </c>
      <c r="BC29" s="251">
        <f>IF(AZ29=3,G29,0)</f>
        <v>0</v>
      </c>
      <c r="BD29" s="251">
        <f>IF(AZ29=4,G29,0)</f>
        <v>0</v>
      </c>
      <c r="BE29" s="251">
        <f>IF(AZ29=5,G29,0)</f>
        <v>0</v>
      </c>
      <c r="CA29" s="290">
        <v>1</v>
      </c>
      <c r="CB29" s="290">
        <v>7</v>
      </c>
    </row>
    <row r="30" spans="1:80">
      <c r="A30" s="282">
        <v>21</v>
      </c>
      <c r="B30" s="283" t="s">
        <v>875</v>
      </c>
      <c r="C30" s="284" t="s">
        <v>876</v>
      </c>
      <c r="D30" s="285" t="s">
        <v>117</v>
      </c>
      <c r="E30" s="286">
        <v>15</v>
      </c>
      <c r="F30" s="286">
        <v>0</v>
      </c>
      <c r="G30" s="287">
        <f>E30*F30</f>
        <v>0</v>
      </c>
      <c r="H30" s="288">
        <v>0</v>
      </c>
      <c r="I30" s="289">
        <f>E30*H30</f>
        <v>0</v>
      </c>
      <c r="J30" s="288">
        <v>0</v>
      </c>
      <c r="K30" s="289">
        <f>E30*J30</f>
        <v>0</v>
      </c>
      <c r="O30" s="281">
        <v>2</v>
      </c>
      <c r="AA30" s="251">
        <v>1</v>
      </c>
      <c r="AB30" s="251">
        <v>7</v>
      </c>
      <c r="AC30" s="251">
        <v>7</v>
      </c>
      <c r="AZ30" s="251">
        <v>2</v>
      </c>
      <c r="BA30" s="251">
        <f>IF(AZ30=1,G30,0)</f>
        <v>0</v>
      </c>
      <c r="BB30" s="251">
        <f>IF(AZ30=2,G30,0)</f>
        <v>0</v>
      </c>
      <c r="BC30" s="251">
        <f>IF(AZ30=3,G30,0)</f>
        <v>0</v>
      </c>
      <c r="BD30" s="251">
        <f>IF(AZ30=4,G30,0)</f>
        <v>0</v>
      </c>
      <c r="BE30" s="251">
        <f>IF(AZ30=5,G30,0)</f>
        <v>0</v>
      </c>
      <c r="CA30" s="290">
        <v>1</v>
      </c>
      <c r="CB30" s="290">
        <v>7</v>
      </c>
    </row>
    <row r="31" spans="1:80">
      <c r="A31" s="282">
        <v>22</v>
      </c>
      <c r="B31" s="283" t="s">
        <v>875</v>
      </c>
      <c r="C31" s="284" t="s">
        <v>876</v>
      </c>
      <c r="D31" s="285" t="s">
        <v>117</v>
      </c>
      <c r="E31" s="286">
        <v>7</v>
      </c>
      <c r="F31" s="286">
        <v>0</v>
      </c>
      <c r="G31" s="287">
        <f>E31*F31</f>
        <v>0</v>
      </c>
      <c r="H31" s="288">
        <v>0</v>
      </c>
      <c r="I31" s="289">
        <f>E31*H31</f>
        <v>0</v>
      </c>
      <c r="J31" s="288">
        <v>0</v>
      </c>
      <c r="K31" s="289">
        <f>E31*J31</f>
        <v>0</v>
      </c>
      <c r="O31" s="281">
        <v>2</v>
      </c>
      <c r="AA31" s="251">
        <v>1</v>
      </c>
      <c r="AB31" s="251">
        <v>7</v>
      </c>
      <c r="AC31" s="251">
        <v>7</v>
      </c>
      <c r="AZ31" s="251">
        <v>2</v>
      </c>
      <c r="BA31" s="251">
        <f>IF(AZ31=1,G31,0)</f>
        <v>0</v>
      </c>
      <c r="BB31" s="251">
        <f>IF(AZ31=2,G31,0)</f>
        <v>0</v>
      </c>
      <c r="BC31" s="251">
        <f>IF(AZ31=3,G31,0)</f>
        <v>0</v>
      </c>
      <c r="BD31" s="251">
        <f>IF(AZ31=4,G31,0)</f>
        <v>0</v>
      </c>
      <c r="BE31" s="251">
        <f>IF(AZ31=5,G31,0)</f>
        <v>0</v>
      </c>
      <c r="CA31" s="290">
        <v>1</v>
      </c>
      <c r="CB31" s="290">
        <v>7</v>
      </c>
    </row>
    <row r="32" spans="1:80">
      <c r="A32" s="282">
        <v>23</v>
      </c>
      <c r="B32" s="283" t="s">
        <v>875</v>
      </c>
      <c r="C32" s="284" t="s">
        <v>876</v>
      </c>
      <c r="D32" s="285" t="s">
        <v>117</v>
      </c>
      <c r="E32" s="286">
        <v>1</v>
      </c>
      <c r="F32" s="286">
        <v>0</v>
      </c>
      <c r="G32" s="287">
        <f>E32*F32</f>
        <v>0</v>
      </c>
      <c r="H32" s="288">
        <v>0</v>
      </c>
      <c r="I32" s="289">
        <f>E32*H32</f>
        <v>0</v>
      </c>
      <c r="J32" s="288">
        <v>0</v>
      </c>
      <c r="K32" s="289">
        <f>E32*J32</f>
        <v>0</v>
      </c>
      <c r="O32" s="281">
        <v>2</v>
      </c>
      <c r="AA32" s="251">
        <v>1</v>
      </c>
      <c r="AB32" s="251">
        <v>7</v>
      </c>
      <c r="AC32" s="251">
        <v>7</v>
      </c>
      <c r="AZ32" s="251">
        <v>2</v>
      </c>
      <c r="BA32" s="251">
        <f>IF(AZ32=1,G32,0)</f>
        <v>0</v>
      </c>
      <c r="BB32" s="251">
        <f>IF(AZ32=2,G32,0)</f>
        <v>0</v>
      </c>
      <c r="BC32" s="251">
        <f>IF(AZ32=3,G32,0)</f>
        <v>0</v>
      </c>
      <c r="BD32" s="251">
        <f>IF(AZ32=4,G32,0)</f>
        <v>0</v>
      </c>
      <c r="BE32" s="251">
        <f>IF(AZ32=5,G32,0)</f>
        <v>0</v>
      </c>
      <c r="CA32" s="290">
        <v>1</v>
      </c>
      <c r="CB32" s="290">
        <v>7</v>
      </c>
    </row>
    <row r="33" spans="1:80">
      <c r="A33" s="282">
        <v>24</v>
      </c>
      <c r="B33" s="283" t="s">
        <v>877</v>
      </c>
      <c r="C33" s="284" t="s">
        <v>878</v>
      </c>
      <c r="D33" s="285" t="s">
        <v>205</v>
      </c>
      <c r="E33" s="286">
        <v>8</v>
      </c>
      <c r="F33" s="286">
        <v>0</v>
      </c>
      <c r="G33" s="287">
        <f>E33*F33</f>
        <v>0</v>
      </c>
      <c r="H33" s="288">
        <v>0</v>
      </c>
      <c r="I33" s="289">
        <f>E33*H33</f>
        <v>0</v>
      </c>
      <c r="J33" s="288">
        <v>0</v>
      </c>
      <c r="K33" s="289">
        <f>E33*J33</f>
        <v>0</v>
      </c>
      <c r="O33" s="281">
        <v>2</v>
      </c>
      <c r="AA33" s="251">
        <v>1</v>
      </c>
      <c r="AB33" s="251">
        <v>7</v>
      </c>
      <c r="AC33" s="251">
        <v>7</v>
      </c>
      <c r="AZ33" s="251">
        <v>2</v>
      </c>
      <c r="BA33" s="251">
        <f>IF(AZ33=1,G33,0)</f>
        <v>0</v>
      </c>
      <c r="BB33" s="251">
        <f>IF(AZ33=2,G33,0)</f>
        <v>0</v>
      </c>
      <c r="BC33" s="251">
        <f>IF(AZ33=3,G33,0)</f>
        <v>0</v>
      </c>
      <c r="BD33" s="251">
        <f>IF(AZ33=4,G33,0)</f>
        <v>0</v>
      </c>
      <c r="BE33" s="251">
        <f>IF(AZ33=5,G33,0)</f>
        <v>0</v>
      </c>
      <c r="CA33" s="290">
        <v>1</v>
      </c>
      <c r="CB33" s="290">
        <v>7</v>
      </c>
    </row>
    <row r="34" spans="1:80">
      <c r="A34" s="282">
        <v>25</v>
      </c>
      <c r="B34" s="283" t="s">
        <v>879</v>
      </c>
      <c r="C34" s="284" t="s">
        <v>880</v>
      </c>
      <c r="D34" s="285" t="s">
        <v>205</v>
      </c>
      <c r="E34" s="286">
        <v>1</v>
      </c>
      <c r="F34" s="286">
        <v>0</v>
      </c>
      <c r="G34" s="287">
        <f>E34*F34</f>
        <v>0</v>
      </c>
      <c r="H34" s="288">
        <v>0</v>
      </c>
      <c r="I34" s="289">
        <f>E34*H34</f>
        <v>0</v>
      </c>
      <c r="J34" s="288">
        <v>0</v>
      </c>
      <c r="K34" s="289">
        <f>E34*J34</f>
        <v>0</v>
      </c>
      <c r="O34" s="281">
        <v>2</v>
      </c>
      <c r="AA34" s="251">
        <v>1</v>
      </c>
      <c r="AB34" s="251">
        <v>7</v>
      </c>
      <c r="AC34" s="251">
        <v>7</v>
      </c>
      <c r="AZ34" s="251">
        <v>2</v>
      </c>
      <c r="BA34" s="251">
        <f>IF(AZ34=1,G34,0)</f>
        <v>0</v>
      </c>
      <c r="BB34" s="251">
        <f>IF(AZ34=2,G34,0)</f>
        <v>0</v>
      </c>
      <c r="BC34" s="251">
        <f>IF(AZ34=3,G34,0)</f>
        <v>0</v>
      </c>
      <c r="BD34" s="251">
        <f>IF(AZ34=4,G34,0)</f>
        <v>0</v>
      </c>
      <c r="BE34" s="251">
        <f>IF(AZ34=5,G34,0)</f>
        <v>0</v>
      </c>
      <c r="CA34" s="290">
        <v>1</v>
      </c>
      <c r="CB34" s="290">
        <v>7</v>
      </c>
    </row>
    <row r="35" spans="1:80">
      <c r="A35" s="282">
        <v>26</v>
      </c>
      <c r="B35" s="283" t="s">
        <v>881</v>
      </c>
      <c r="C35" s="284" t="s">
        <v>882</v>
      </c>
      <c r="D35" s="285" t="s">
        <v>205</v>
      </c>
      <c r="E35" s="286">
        <v>8</v>
      </c>
      <c r="F35" s="286">
        <v>0</v>
      </c>
      <c r="G35" s="287">
        <f>E35*F35</f>
        <v>0</v>
      </c>
      <c r="H35" s="288">
        <v>0</v>
      </c>
      <c r="I35" s="289">
        <f>E35*H35</f>
        <v>0</v>
      </c>
      <c r="J35" s="288">
        <v>0</v>
      </c>
      <c r="K35" s="289">
        <f>E35*J35</f>
        <v>0</v>
      </c>
      <c r="O35" s="281">
        <v>2</v>
      </c>
      <c r="AA35" s="251">
        <v>1</v>
      </c>
      <c r="AB35" s="251">
        <v>7</v>
      </c>
      <c r="AC35" s="251">
        <v>7</v>
      </c>
      <c r="AZ35" s="251">
        <v>2</v>
      </c>
      <c r="BA35" s="251">
        <f>IF(AZ35=1,G35,0)</f>
        <v>0</v>
      </c>
      <c r="BB35" s="251">
        <f>IF(AZ35=2,G35,0)</f>
        <v>0</v>
      </c>
      <c r="BC35" s="251">
        <f>IF(AZ35=3,G35,0)</f>
        <v>0</v>
      </c>
      <c r="BD35" s="251">
        <f>IF(AZ35=4,G35,0)</f>
        <v>0</v>
      </c>
      <c r="BE35" s="251">
        <f>IF(AZ35=5,G35,0)</f>
        <v>0</v>
      </c>
      <c r="CA35" s="290">
        <v>1</v>
      </c>
      <c r="CB35" s="290">
        <v>7</v>
      </c>
    </row>
    <row r="36" spans="1:80">
      <c r="A36" s="282">
        <v>27</v>
      </c>
      <c r="B36" s="283" t="s">
        <v>883</v>
      </c>
      <c r="C36" s="284" t="s">
        <v>884</v>
      </c>
      <c r="D36" s="285" t="s">
        <v>211</v>
      </c>
      <c r="E36" s="286">
        <v>1</v>
      </c>
      <c r="F36" s="286">
        <v>0</v>
      </c>
      <c r="G36" s="287">
        <f>E36*F36</f>
        <v>0</v>
      </c>
      <c r="H36" s="288">
        <v>0</v>
      </c>
      <c r="I36" s="289">
        <f>E36*H36</f>
        <v>0</v>
      </c>
      <c r="J36" s="288">
        <v>0</v>
      </c>
      <c r="K36" s="289">
        <f>E36*J36</f>
        <v>0</v>
      </c>
      <c r="O36" s="281">
        <v>2</v>
      </c>
      <c r="AA36" s="251">
        <v>1</v>
      </c>
      <c r="AB36" s="251">
        <v>7</v>
      </c>
      <c r="AC36" s="251">
        <v>7</v>
      </c>
      <c r="AZ36" s="251">
        <v>2</v>
      </c>
      <c r="BA36" s="251">
        <f>IF(AZ36=1,G36,0)</f>
        <v>0</v>
      </c>
      <c r="BB36" s="251">
        <f>IF(AZ36=2,G36,0)</f>
        <v>0</v>
      </c>
      <c r="BC36" s="251">
        <f>IF(AZ36=3,G36,0)</f>
        <v>0</v>
      </c>
      <c r="BD36" s="251">
        <f>IF(AZ36=4,G36,0)</f>
        <v>0</v>
      </c>
      <c r="BE36" s="251">
        <f>IF(AZ36=5,G36,0)</f>
        <v>0</v>
      </c>
      <c r="CA36" s="290">
        <v>1</v>
      </c>
      <c r="CB36" s="290">
        <v>7</v>
      </c>
    </row>
    <row r="37" spans="1:80">
      <c r="A37" s="282">
        <v>28</v>
      </c>
      <c r="B37" s="283" t="s">
        <v>885</v>
      </c>
      <c r="C37" s="284" t="s">
        <v>886</v>
      </c>
      <c r="D37" s="285" t="s">
        <v>211</v>
      </c>
      <c r="E37" s="286">
        <v>1</v>
      </c>
      <c r="F37" s="286">
        <v>0</v>
      </c>
      <c r="G37" s="287">
        <f>E37*F37</f>
        <v>0</v>
      </c>
      <c r="H37" s="288">
        <v>0</v>
      </c>
      <c r="I37" s="289">
        <f>E37*H37</f>
        <v>0</v>
      </c>
      <c r="J37" s="288">
        <v>0</v>
      </c>
      <c r="K37" s="289">
        <f>E37*J37</f>
        <v>0</v>
      </c>
      <c r="O37" s="281">
        <v>2</v>
      </c>
      <c r="AA37" s="251">
        <v>1</v>
      </c>
      <c r="AB37" s="251">
        <v>7</v>
      </c>
      <c r="AC37" s="251">
        <v>7</v>
      </c>
      <c r="AZ37" s="251">
        <v>2</v>
      </c>
      <c r="BA37" s="251">
        <f>IF(AZ37=1,G37,0)</f>
        <v>0</v>
      </c>
      <c r="BB37" s="251">
        <f>IF(AZ37=2,G37,0)</f>
        <v>0</v>
      </c>
      <c r="BC37" s="251">
        <f>IF(AZ37=3,G37,0)</f>
        <v>0</v>
      </c>
      <c r="BD37" s="251">
        <f>IF(AZ37=4,G37,0)</f>
        <v>0</v>
      </c>
      <c r="BE37" s="251">
        <f>IF(AZ37=5,G37,0)</f>
        <v>0</v>
      </c>
      <c r="CA37" s="290">
        <v>1</v>
      </c>
      <c r="CB37" s="290">
        <v>7</v>
      </c>
    </row>
    <row r="38" spans="1:80">
      <c r="A38" s="282">
        <v>29</v>
      </c>
      <c r="B38" s="283" t="s">
        <v>887</v>
      </c>
      <c r="C38" s="284" t="s">
        <v>888</v>
      </c>
      <c r="D38" s="285" t="s">
        <v>205</v>
      </c>
      <c r="E38" s="286">
        <v>1</v>
      </c>
      <c r="F38" s="286">
        <v>0</v>
      </c>
      <c r="G38" s="287">
        <f>E38*F38</f>
        <v>0</v>
      </c>
      <c r="H38" s="288">
        <v>0</v>
      </c>
      <c r="I38" s="289">
        <f>E38*H38</f>
        <v>0</v>
      </c>
      <c r="J38" s="288">
        <v>0</v>
      </c>
      <c r="K38" s="289">
        <f>E38*J38</f>
        <v>0</v>
      </c>
      <c r="O38" s="281">
        <v>2</v>
      </c>
      <c r="AA38" s="251">
        <v>1</v>
      </c>
      <c r="AB38" s="251">
        <v>7</v>
      </c>
      <c r="AC38" s="251">
        <v>7</v>
      </c>
      <c r="AZ38" s="251">
        <v>2</v>
      </c>
      <c r="BA38" s="251">
        <f>IF(AZ38=1,G38,0)</f>
        <v>0</v>
      </c>
      <c r="BB38" s="251">
        <f>IF(AZ38=2,G38,0)</f>
        <v>0</v>
      </c>
      <c r="BC38" s="251">
        <f>IF(AZ38=3,G38,0)</f>
        <v>0</v>
      </c>
      <c r="BD38" s="251">
        <f>IF(AZ38=4,G38,0)</f>
        <v>0</v>
      </c>
      <c r="BE38" s="251">
        <f>IF(AZ38=5,G38,0)</f>
        <v>0</v>
      </c>
      <c r="CA38" s="290">
        <v>1</v>
      </c>
      <c r="CB38" s="290">
        <v>7</v>
      </c>
    </row>
    <row r="39" spans="1:80">
      <c r="A39" s="282">
        <v>30</v>
      </c>
      <c r="B39" s="283" t="s">
        <v>889</v>
      </c>
      <c r="C39" s="284" t="s">
        <v>890</v>
      </c>
      <c r="D39" s="285" t="s">
        <v>205</v>
      </c>
      <c r="E39" s="286">
        <v>1</v>
      </c>
      <c r="F39" s="286">
        <v>0</v>
      </c>
      <c r="G39" s="287">
        <f>E39*F39</f>
        <v>0</v>
      </c>
      <c r="H39" s="288">
        <v>0</v>
      </c>
      <c r="I39" s="289">
        <f>E39*H39</f>
        <v>0</v>
      </c>
      <c r="J39" s="288">
        <v>0</v>
      </c>
      <c r="K39" s="289">
        <f>E39*J39</f>
        <v>0</v>
      </c>
      <c r="O39" s="281">
        <v>2</v>
      </c>
      <c r="AA39" s="251">
        <v>1</v>
      </c>
      <c r="AB39" s="251">
        <v>7</v>
      </c>
      <c r="AC39" s="251">
        <v>7</v>
      </c>
      <c r="AZ39" s="251">
        <v>2</v>
      </c>
      <c r="BA39" s="251">
        <f>IF(AZ39=1,G39,0)</f>
        <v>0</v>
      </c>
      <c r="BB39" s="251">
        <f>IF(AZ39=2,G39,0)</f>
        <v>0</v>
      </c>
      <c r="BC39" s="251">
        <f>IF(AZ39=3,G39,0)</f>
        <v>0</v>
      </c>
      <c r="BD39" s="251">
        <f>IF(AZ39=4,G39,0)</f>
        <v>0</v>
      </c>
      <c r="BE39" s="251">
        <f>IF(AZ39=5,G39,0)</f>
        <v>0</v>
      </c>
      <c r="CA39" s="290">
        <v>1</v>
      </c>
      <c r="CB39" s="290">
        <v>7</v>
      </c>
    </row>
    <row r="40" spans="1:80">
      <c r="A40" s="282">
        <v>31</v>
      </c>
      <c r="B40" s="283" t="s">
        <v>891</v>
      </c>
      <c r="C40" s="284" t="s">
        <v>892</v>
      </c>
      <c r="D40" s="285" t="s">
        <v>205</v>
      </c>
      <c r="E40" s="286">
        <v>1</v>
      </c>
      <c r="F40" s="286">
        <v>0</v>
      </c>
      <c r="G40" s="287">
        <f>E40*F40</f>
        <v>0</v>
      </c>
      <c r="H40" s="288">
        <v>0</v>
      </c>
      <c r="I40" s="289">
        <f>E40*H40</f>
        <v>0</v>
      </c>
      <c r="J40" s="288">
        <v>0</v>
      </c>
      <c r="K40" s="289">
        <f>E40*J40</f>
        <v>0</v>
      </c>
      <c r="O40" s="281">
        <v>2</v>
      </c>
      <c r="AA40" s="251">
        <v>1</v>
      </c>
      <c r="AB40" s="251">
        <v>7</v>
      </c>
      <c r="AC40" s="251">
        <v>7</v>
      </c>
      <c r="AZ40" s="251">
        <v>2</v>
      </c>
      <c r="BA40" s="251">
        <f>IF(AZ40=1,G40,0)</f>
        <v>0</v>
      </c>
      <c r="BB40" s="251">
        <f>IF(AZ40=2,G40,0)</f>
        <v>0</v>
      </c>
      <c r="BC40" s="251">
        <f>IF(AZ40=3,G40,0)</f>
        <v>0</v>
      </c>
      <c r="BD40" s="251">
        <f>IF(AZ40=4,G40,0)</f>
        <v>0</v>
      </c>
      <c r="BE40" s="251">
        <f>IF(AZ40=5,G40,0)</f>
        <v>0</v>
      </c>
      <c r="CA40" s="290">
        <v>1</v>
      </c>
      <c r="CB40" s="290">
        <v>7</v>
      </c>
    </row>
    <row r="41" spans="1:80">
      <c r="A41" s="282">
        <v>32</v>
      </c>
      <c r="B41" s="283" t="s">
        <v>893</v>
      </c>
      <c r="C41" s="284" t="s">
        <v>894</v>
      </c>
      <c r="D41" s="285" t="s">
        <v>117</v>
      </c>
      <c r="E41" s="286">
        <v>29</v>
      </c>
      <c r="F41" s="286">
        <v>0</v>
      </c>
      <c r="G41" s="287">
        <f>E41*F41</f>
        <v>0</v>
      </c>
      <c r="H41" s="288">
        <v>0</v>
      </c>
      <c r="I41" s="289">
        <f>E41*H41</f>
        <v>0</v>
      </c>
      <c r="J41" s="288">
        <v>0</v>
      </c>
      <c r="K41" s="289">
        <f>E41*J41</f>
        <v>0</v>
      </c>
      <c r="O41" s="281">
        <v>2</v>
      </c>
      <c r="AA41" s="251">
        <v>1</v>
      </c>
      <c r="AB41" s="251">
        <v>7</v>
      </c>
      <c r="AC41" s="251">
        <v>7</v>
      </c>
      <c r="AZ41" s="251">
        <v>2</v>
      </c>
      <c r="BA41" s="251">
        <f>IF(AZ41=1,G41,0)</f>
        <v>0</v>
      </c>
      <c r="BB41" s="251">
        <f>IF(AZ41=2,G41,0)</f>
        <v>0</v>
      </c>
      <c r="BC41" s="251">
        <f>IF(AZ41=3,G41,0)</f>
        <v>0</v>
      </c>
      <c r="BD41" s="251">
        <f>IF(AZ41=4,G41,0)</f>
        <v>0</v>
      </c>
      <c r="BE41" s="251">
        <f>IF(AZ41=5,G41,0)</f>
        <v>0</v>
      </c>
      <c r="CA41" s="290">
        <v>1</v>
      </c>
      <c r="CB41" s="290">
        <v>7</v>
      </c>
    </row>
    <row r="42" spans="1:80">
      <c r="A42" s="282">
        <v>33</v>
      </c>
      <c r="B42" s="283" t="s">
        <v>895</v>
      </c>
      <c r="C42" s="284" t="s">
        <v>896</v>
      </c>
      <c r="D42" s="285" t="s">
        <v>117</v>
      </c>
      <c r="E42" s="286">
        <v>29</v>
      </c>
      <c r="F42" s="286">
        <v>0</v>
      </c>
      <c r="G42" s="287">
        <f>E42*F42</f>
        <v>0</v>
      </c>
      <c r="H42" s="288">
        <v>0</v>
      </c>
      <c r="I42" s="289">
        <f>E42*H42</f>
        <v>0</v>
      </c>
      <c r="J42" s="288">
        <v>0</v>
      </c>
      <c r="K42" s="289">
        <f>E42*J42</f>
        <v>0</v>
      </c>
      <c r="O42" s="281">
        <v>2</v>
      </c>
      <c r="AA42" s="251">
        <v>1</v>
      </c>
      <c r="AB42" s="251">
        <v>7</v>
      </c>
      <c r="AC42" s="251">
        <v>7</v>
      </c>
      <c r="AZ42" s="251">
        <v>2</v>
      </c>
      <c r="BA42" s="251">
        <f>IF(AZ42=1,G42,0)</f>
        <v>0</v>
      </c>
      <c r="BB42" s="251">
        <f>IF(AZ42=2,G42,0)</f>
        <v>0</v>
      </c>
      <c r="BC42" s="251">
        <f>IF(AZ42=3,G42,0)</f>
        <v>0</v>
      </c>
      <c r="BD42" s="251">
        <f>IF(AZ42=4,G42,0)</f>
        <v>0</v>
      </c>
      <c r="BE42" s="251">
        <f>IF(AZ42=5,G42,0)</f>
        <v>0</v>
      </c>
      <c r="CA42" s="290">
        <v>1</v>
      </c>
      <c r="CB42" s="290">
        <v>7</v>
      </c>
    </row>
    <row r="43" spans="1:80">
      <c r="A43" s="306"/>
      <c r="B43" s="307" t="s">
        <v>97</v>
      </c>
      <c r="C43" s="308" t="s">
        <v>866</v>
      </c>
      <c r="D43" s="309"/>
      <c r="E43" s="310"/>
      <c r="F43" s="311"/>
      <c r="G43" s="312">
        <f>SUM(G25:G42)</f>
        <v>0</v>
      </c>
      <c r="H43" s="313"/>
      <c r="I43" s="314">
        <f>SUM(I25:I42)</f>
        <v>0</v>
      </c>
      <c r="J43" s="313"/>
      <c r="K43" s="314">
        <f>SUM(K25:K42)</f>
        <v>0</v>
      </c>
      <c r="O43" s="281">
        <v>4</v>
      </c>
      <c r="BA43" s="315">
        <f>SUM(BA25:BA42)</f>
        <v>0</v>
      </c>
      <c r="BB43" s="315">
        <f>SUM(BB25:BB42)</f>
        <v>0</v>
      </c>
      <c r="BC43" s="315">
        <f>SUM(BC25:BC42)</f>
        <v>0</v>
      </c>
      <c r="BD43" s="315">
        <f>SUM(BD25:BD42)</f>
        <v>0</v>
      </c>
      <c r="BE43" s="315">
        <f>SUM(BE25:BE42)</f>
        <v>0</v>
      </c>
    </row>
    <row r="44" spans="1:80">
      <c r="A44" s="271" t="s">
        <v>93</v>
      </c>
      <c r="B44" s="272" t="s">
        <v>897</v>
      </c>
      <c r="C44" s="273" t="s">
        <v>898</v>
      </c>
      <c r="D44" s="274"/>
      <c r="E44" s="275"/>
      <c r="F44" s="275"/>
      <c r="G44" s="276"/>
      <c r="H44" s="277"/>
      <c r="I44" s="278"/>
      <c r="J44" s="279"/>
      <c r="K44" s="280"/>
      <c r="O44" s="281">
        <v>1</v>
      </c>
    </row>
    <row r="45" spans="1:80">
      <c r="A45" s="282">
        <v>34</v>
      </c>
      <c r="B45" s="283" t="s">
        <v>900</v>
      </c>
      <c r="C45" s="284" t="s">
        <v>901</v>
      </c>
      <c r="D45" s="285" t="s">
        <v>205</v>
      </c>
      <c r="E45" s="286">
        <v>1</v>
      </c>
      <c r="F45" s="286">
        <v>0</v>
      </c>
      <c r="G45" s="287">
        <f>E45*F45</f>
        <v>0</v>
      </c>
      <c r="H45" s="288">
        <v>0</v>
      </c>
      <c r="I45" s="289">
        <f>E45*H45</f>
        <v>0</v>
      </c>
      <c r="J45" s="288">
        <v>0</v>
      </c>
      <c r="K45" s="289">
        <f>E45*J45</f>
        <v>0</v>
      </c>
      <c r="O45" s="281">
        <v>2</v>
      </c>
      <c r="AA45" s="251">
        <v>1</v>
      </c>
      <c r="AB45" s="251">
        <v>7</v>
      </c>
      <c r="AC45" s="251">
        <v>7</v>
      </c>
      <c r="AZ45" s="251">
        <v>2</v>
      </c>
      <c r="BA45" s="251">
        <f>IF(AZ45=1,G45,0)</f>
        <v>0</v>
      </c>
      <c r="BB45" s="251">
        <f>IF(AZ45=2,G45,0)</f>
        <v>0</v>
      </c>
      <c r="BC45" s="251">
        <f>IF(AZ45=3,G45,0)</f>
        <v>0</v>
      </c>
      <c r="BD45" s="251">
        <f>IF(AZ45=4,G45,0)</f>
        <v>0</v>
      </c>
      <c r="BE45" s="251">
        <f>IF(AZ45=5,G45,0)</f>
        <v>0</v>
      </c>
      <c r="CA45" s="290">
        <v>1</v>
      </c>
      <c r="CB45" s="290">
        <v>7</v>
      </c>
    </row>
    <row r="46" spans="1:80">
      <c r="A46" s="282">
        <v>35</v>
      </c>
      <c r="B46" s="283" t="s">
        <v>902</v>
      </c>
      <c r="C46" s="284" t="s">
        <v>903</v>
      </c>
      <c r="D46" s="285" t="s">
        <v>211</v>
      </c>
      <c r="E46" s="286">
        <v>2</v>
      </c>
      <c r="F46" s="286">
        <v>0</v>
      </c>
      <c r="G46" s="287">
        <f>E46*F46</f>
        <v>0</v>
      </c>
      <c r="H46" s="288">
        <v>0</v>
      </c>
      <c r="I46" s="289">
        <f>E46*H46</f>
        <v>0</v>
      </c>
      <c r="J46" s="288">
        <v>0</v>
      </c>
      <c r="K46" s="289">
        <f>E46*J46</f>
        <v>0</v>
      </c>
      <c r="O46" s="281">
        <v>2</v>
      </c>
      <c r="AA46" s="251">
        <v>1</v>
      </c>
      <c r="AB46" s="251">
        <v>7</v>
      </c>
      <c r="AC46" s="251">
        <v>7</v>
      </c>
      <c r="AZ46" s="251">
        <v>2</v>
      </c>
      <c r="BA46" s="251">
        <f>IF(AZ46=1,G46,0)</f>
        <v>0</v>
      </c>
      <c r="BB46" s="251">
        <f>IF(AZ46=2,G46,0)</f>
        <v>0</v>
      </c>
      <c r="BC46" s="251">
        <f>IF(AZ46=3,G46,0)</f>
        <v>0</v>
      </c>
      <c r="BD46" s="251">
        <f>IF(AZ46=4,G46,0)</f>
        <v>0</v>
      </c>
      <c r="BE46" s="251">
        <f>IF(AZ46=5,G46,0)</f>
        <v>0</v>
      </c>
      <c r="CA46" s="290">
        <v>1</v>
      </c>
      <c r="CB46" s="290">
        <v>7</v>
      </c>
    </row>
    <row r="47" spans="1:80">
      <c r="A47" s="282">
        <v>36</v>
      </c>
      <c r="B47" s="283" t="s">
        <v>904</v>
      </c>
      <c r="C47" s="284" t="s">
        <v>905</v>
      </c>
      <c r="D47" s="285" t="s">
        <v>205</v>
      </c>
      <c r="E47" s="286">
        <v>1</v>
      </c>
      <c r="F47" s="286">
        <v>0</v>
      </c>
      <c r="G47" s="287">
        <f>E47*F47</f>
        <v>0</v>
      </c>
      <c r="H47" s="288">
        <v>0</v>
      </c>
      <c r="I47" s="289">
        <f>E47*H47</f>
        <v>0</v>
      </c>
      <c r="J47" s="288">
        <v>0</v>
      </c>
      <c r="K47" s="289">
        <f>E47*J47</f>
        <v>0</v>
      </c>
      <c r="O47" s="281">
        <v>2</v>
      </c>
      <c r="AA47" s="251">
        <v>1</v>
      </c>
      <c r="AB47" s="251">
        <v>7</v>
      </c>
      <c r="AC47" s="251">
        <v>7</v>
      </c>
      <c r="AZ47" s="251">
        <v>2</v>
      </c>
      <c r="BA47" s="251">
        <f>IF(AZ47=1,G47,0)</f>
        <v>0</v>
      </c>
      <c r="BB47" s="251">
        <f>IF(AZ47=2,G47,0)</f>
        <v>0</v>
      </c>
      <c r="BC47" s="251">
        <f>IF(AZ47=3,G47,0)</f>
        <v>0</v>
      </c>
      <c r="BD47" s="251">
        <f>IF(AZ47=4,G47,0)</f>
        <v>0</v>
      </c>
      <c r="BE47" s="251">
        <f>IF(AZ47=5,G47,0)</f>
        <v>0</v>
      </c>
      <c r="CA47" s="290">
        <v>1</v>
      </c>
      <c r="CB47" s="290">
        <v>7</v>
      </c>
    </row>
    <row r="48" spans="1:80">
      <c r="A48" s="282">
        <v>37</v>
      </c>
      <c r="B48" s="283" t="s">
        <v>906</v>
      </c>
      <c r="C48" s="284" t="s">
        <v>907</v>
      </c>
      <c r="D48" s="285" t="s">
        <v>211</v>
      </c>
      <c r="E48" s="286">
        <v>1</v>
      </c>
      <c r="F48" s="286">
        <v>0</v>
      </c>
      <c r="G48" s="287">
        <f>E48*F48</f>
        <v>0</v>
      </c>
      <c r="H48" s="288">
        <v>0</v>
      </c>
      <c r="I48" s="289">
        <f>E48*H48</f>
        <v>0</v>
      </c>
      <c r="J48" s="288">
        <v>0</v>
      </c>
      <c r="K48" s="289">
        <f>E48*J48</f>
        <v>0</v>
      </c>
      <c r="O48" s="281">
        <v>2</v>
      </c>
      <c r="AA48" s="251">
        <v>1</v>
      </c>
      <c r="AB48" s="251">
        <v>7</v>
      </c>
      <c r="AC48" s="251">
        <v>7</v>
      </c>
      <c r="AZ48" s="251">
        <v>2</v>
      </c>
      <c r="BA48" s="251">
        <f>IF(AZ48=1,G48,0)</f>
        <v>0</v>
      </c>
      <c r="BB48" s="251">
        <f>IF(AZ48=2,G48,0)</f>
        <v>0</v>
      </c>
      <c r="BC48" s="251">
        <f>IF(AZ48=3,G48,0)</f>
        <v>0</v>
      </c>
      <c r="BD48" s="251">
        <f>IF(AZ48=4,G48,0)</f>
        <v>0</v>
      </c>
      <c r="BE48" s="251">
        <f>IF(AZ48=5,G48,0)</f>
        <v>0</v>
      </c>
      <c r="CA48" s="290">
        <v>1</v>
      </c>
      <c r="CB48" s="290">
        <v>7</v>
      </c>
    </row>
    <row r="49" spans="1:80">
      <c r="A49" s="282">
        <v>38</v>
      </c>
      <c r="B49" s="283" t="s">
        <v>908</v>
      </c>
      <c r="C49" s="284" t="s">
        <v>909</v>
      </c>
      <c r="D49" s="285" t="s">
        <v>211</v>
      </c>
      <c r="E49" s="286">
        <v>4</v>
      </c>
      <c r="F49" s="286">
        <v>0</v>
      </c>
      <c r="G49" s="287">
        <f>E49*F49</f>
        <v>0</v>
      </c>
      <c r="H49" s="288">
        <v>0</v>
      </c>
      <c r="I49" s="289">
        <f>E49*H49</f>
        <v>0</v>
      </c>
      <c r="J49" s="288">
        <v>0</v>
      </c>
      <c r="K49" s="289">
        <f>E49*J49</f>
        <v>0</v>
      </c>
      <c r="O49" s="281">
        <v>2</v>
      </c>
      <c r="AA49" s="251">
        <v>1</v>
      </c>
      <c r="AB49" s="251">
        <v>7</v>
      </c>
      <c r="AC49" s="251">
        <v>7</v>
      </c>
      <c r="AZ49" s="251">
        <v>2</v>
      </c>
      <c r="BA49" s="251">
        <f>IF(AZ49=1,G49,0)</f>
        <v>0</v>
      </c>
      <c r="BB49" s="251">
        <f>IF(AZ49=2,G49,0)</f>
        <v>0</v>
      </c>
      <c r="BC49" s="251">
        <f>IF(AZ49=3,G49,0)</f>
        <v>0</v>
      </c>
      <c r="BD49" s="251">
        <f>IF(AZ49=4,G49,0)</f>
        <v>0</v>
      </c>
      <c r="BE49" s="251">
        <f>IF(AZ49=5,G49,0)</f>
        <v>0</v>
      </c>
      <c r="CA49" s="290">
        <v>1</v>
      </c>
      <c r="CB49" s="290">
        <v>7</v>
      </c>
    </row>
    <row r="50" spans="1:80">
      <c r="A50" s="282">
        <v>39</v>
      </c>
      <c r="B50" s="283" t="s">
        <v>910</v>
      </c>
      <c r="C50" s="284" t="s">
        <v>911</v>
      </c>
      <c r="D50" s="285" t="s">
        <v>205</v>
      </c>
      <c r="E50" s="286">
        <v>2</v>
      </c>
      <c r="F50" s="286">
        <v>0</v>
      </c>
      <c r="G50" s="287">
        <f>E50*F50</f>
        <v>0</v>
      </c>
      <c r="H50" s="288">
        <v>0</v>
      </c>
      <c r="I50" s="289">
        <f>E50*H50</f>
        <v>0</v>
      </c>
      <c r="J50" s="288">
        <v>0</v>
      </c>
      <c r="K50" s="289">
        <f>E50*J50</f>
        <v>0</v>
      </c>
      <c r="O50" s="281">
        <v>2</v>
      </c>
      <c r="AA50" s="251">
        <v>1</v>
      </c>
      <c r="AB50" s="251">
        <v>7</v>
      </c>
      <c r="AC50" s="251">
        <v>7</v>
      </c>
      <c r="AZ50" s="251">
        <v>2</v>
      </c>
      <c r="BA50" s="251">
        <f>IF(AZ50=1,G50,0)</f>
        <v>0</v>
      </c>
      <c r="BB50" s="251">
        <f>IF(AZ50=2,G50,0)</f>
        <v>0</v>
      </c>
      <c r="BC50" s="251">
        <f>IF(AZ50=3,G50,0)</f>
        <v>0</v>
      </c>
      <c r="BD50" s="251">
        <f>IF(AZ50=4,G50,0)</f>
        <v>0</v>
      </c>
      <c r="BE50" s="251">
        <f>IF(AZ50=5,G50,0)</f>
        <v>0</v>
      </c>
      <c r="CA50" s="290">
        <v>1</v>
      </c>
      <c r="CB50" s="290">
        <v>7</v>
      </c>
    </row>
    <row r="51" spans="1:80">
      <c r="A51" s="282">
        <v>40</v>
      </c>
      <c r="B51" s="283" t="s">
        <v>912</v>
      </c>
      <c r="C51" s="284" t="s">
        <v>913</v>
      </c>
      <c r="D51" s="285" t="s">
        <v>205</v>
      </c>
      <c r="E51" s="286">
        <v>1</v>
      </c>
      <c r="F51" s="286">
        <v>0</v>
      </c>
      <c r="G51" s="287">
        <f>E51*F51</f>
        <v>0</v>
      </c>
      <c r="H51" s="288">
        <v>0</v>
      </c>
      <c r="I51" s="289">
        <f>E51*H51</f>
        <v>0</v>
      </c>
      <c r="J51" s="288">
        <v>0</v>
      </c>
      <c r="K51" s="289">
        <f>E51*J51</f>
        <v>0</v>
      </c>
      <c r="O51" s="281">
        <v>2</v>
      </c>
      <c r="AA51" s="251">
        <v>1</v>
      </c>
      <c r="AB51" s="251">
        <v>7</v>
      </c>
      <c r="AC51" s="251">
        <v>7</v>
      </c>
      <c r="AZ51" s="251">
        <v>2</v>
      </c>
      <c r="BA51" s="251">
        <f>IF(AZ51=1,G51,0)</f>
        <v>0</v>
      </c>
      <c r="BB51" s="251">
        <f>IF(AZ51=2,G51,0)</f>
        <v>0</v>
      </c>
      <c r="BC51" s="251">
        <f>IF(AZ51=3,G51,0)</f>
        <v>0</v>
      </c>
      <c r="BD51" s="251">
        <f>IF(AZ51=4,G51,0)</f>
        <v>0</v>
      </c>
      <c r="BE51" s="251">
        <f>IF(AZ51=5,G51,0)</f>
        <v>0</v>
      </c>
      <c r="CA51" s="290">
        <v>1</v>
      </c>
      <c r="CB51" s="290">
        <v>7</v>
      </c>
    </row>
    <row r="52" spans="1:80">
      <c r="A52" s="306"/>
      <c r="B52" s="307" t="s">
        <v>97</v>
      </c>
      <c r="C52" s="308" t="s">
        <v>899</v>
      </c>
      <c r="D52" s="309"/>
      <c r="E52" s="310"/>
      <c r="F52" s="311"/>
      <c r="G52" s="312">
        <f>SUM(G44:G51)</f>
        <v>0</v>
      </c>
      <c r="H52" s="313"/>
      <c r="I52" s="314">
        <f>SUM(I44:I51)</f>
        <v>0</v>
      </c>
      <c r="J52" s="313"/>
      <c r="K52" s="314">
        <f>SUM(K44:K51)</f>
        <v>0</v>
      </c>
      <c r="O52" s="281">
        <v>4</v>
      </c>
      <c r="BA52" s="315">
        <f>SUM(BA44:BA51)</f>
        <v>0</v>
      </c>
      <c r="BB52" s="315">
        <f>SUM(BB44:BB51)</f>
        <v>0</v>
      </c>
      <c r="BC52" s="315">
        <f>SUM(BC44:BC51)</f>
        <v>0</v>
      </c>
      <c r="BD52" s="315">
        <f>SUM(BD44:BD51)</f>
        <v>0</v>
      </c>
      <c r="BE52" s="315">
        <f>SUM(BE44:BE51)</f>
        <v>0</v>
      </c>
    </row>
    <row r="53" spans="1:80">
      <c r="A53" s="271" t="s">
        <v>93</v>
      </c>
      <c r="B53" s="272" t="s">
        <v>914</v>
      </c>
      <c r="C53" s="273" t="s">
        <v>915</v>
      </c>
      <c r="D53" s="274"/>
      <c r="E53" s="275"/>
      <c r="F53" s="275"/>
      <c r="G53" s="276"/>
      <c r="H53" s="277"/>
      <c r="I53" s="278"/>
      <c r="J53" s="279"/>
      <c r="K53" s="280"/>
      <c r="O53" s="281">
        <v>1</v>
      </c>
    </row>
    <row r="54" spans="1:80">
      <c r="A54" s="282">
        <v>41</v>
      </c>
      <c r="B54" s="283" t="s">
        <v>917</v>
      </c>
      <c r="C54" s="284" t="s">
        <v>802</v>
      </c>
      <c r="D54" s="285" t="s">
        <v>918</v>
      </c>
      <c r="E54" s="286">
        <v>45</v>
      </c>
      <c r="F54" s="286">
        <v>0</v>
      </c>
      <c r="G54" s="287">
        <f>E54*F54</f>
        <v>0</v>
      </c>
      <c r="H54" s="288">
        <v>0</v>
      </c>
      <c r="I54" s="289">
        <f>E54*H54</f>
        <v>0</v>
      </c>
      <c r="J54" s="288">
        <v>0</v>
      </c>
      <c r="K54" s="289">
        <f>E54*J54</f>
        <v>0</v>
      </c>
      <c r="O54" s="281">
        <v>2</v>
      </c>
      <c r="AA54" s="251">
        <v>1</v>
      </c>
      <c r="AB54" s="251">
        <v>1</v>
      </c>
      <c r="AC54" s="251">
        <v>1</v>
      </c>
      <c r="AZ54" s="251">
        <v>1</v>
      </c>
      <c r="BA54" s="251">
        <f>IF(AZ54=1,G54,0)</f>
        <v>0</v>
      </c>
      <c r="BB54" s="251">
        <f>IF(AZ54=2,G54,0)</f>
        <v>0</v>
      </c>
      <c r="BC54" s="251">
        <f>IF(AZ54=3,G54,0)</f>
        <v>0</v>
      </c>
      <c r="BD54" s="251">
        <f>IF(AZ54=4,G54,0)</f>
        <v>0</v>
      </c>
      <c r="BE54" s="251">
        <f>IF(AZ54=5,G54,0)</f>
        <v>0</v>
      </c>
      <c r="CA54" s="290">
        <v>1</v>
      </c>
      <c r="CB54" s="290">
        <v>1</v>
      </c>
    </row>
    <row r="55" spans="1:80">
      <c r="A55" s="306"/>
      <c r="B55" s="307" t="s">
        <v>97</v>
      </c>
      <c r="C55" s="308" t="s">
        <v>916</v>
      </c>
      <c r="D55" s="309"/>
      <c r="E55" s="310"/>
      <c r="F55" s="311"/>
      <c r="G55" s="312">
        <f>SUM(G53:G54)</f>
        <v>0</v>
      </c>
      <c r="H55" s="313"/>
      <c r="I55" s="314">
        <f>SUM(I53:I54)</f>
        <v>0</v>
      </c>
      <c r="J55" s="313"/>
      <c r="K55" s="314">
        <f>SUM(K53:K54)</f>
        <v>0</v>
      </c>
      <c r="O55" s="281">
        <v>4</v>
      </c>
      <c r="BA55" s="315">
        <f>SUM(BA53:BA54)</f>
        <v>0</v>
      </c>
      <c r="BB55" s="315">
        <f>SUM(BB53:BB54)</f>
        <v>0</v>
      </c>
      <c r="BC55" s="315">
        <f>SUM(BC53:BC54)</f>
        <v>0</v>
      </c>
      <c r="BD55" s="315">
        <f>SUM(BD53:BD54)</f>
        <v>0</v>
      </c>
      <c r="BE55" s="315">
        <f>SUM(BE53:BE54)</f>
        <v>0</v>
      </c>
    </row>
    <row r="56" spans="1:80">
      <c r="A56" s="271" t="s">
        <v>93</v>
      </c>
      <c r="B56" s="272" t="s">
        <v>919</v>
      </c>
      <c r="C56" s="273" t="s">
        <v>830</v>
      </c>
      <c r="D56" s="274"/>
      <c r="E56" s="275"/>
      <c r="F56" s="275"/>
      <c r="G56" s="276"/>
      <c r="H56" s="277"/>
      <c r="I56" s="278"/>
      <c r="J56" s="279"/>
      <c r="K56" s="280"/>
      <c r="O56" s="281">
        <v>1</v>
      </c>
    </row>
    <row r="57" spans="1:80">
      <c r="A57" s="282">
        <v>42</v>
      </c>
      <c r="B57" s="283" t="s">
        <v>921</v>
      </c>
      <c r="C57" s="284" t="s">
        <v>922</v>
      </c>
      <c r="D57" s="285" t="s">
        <v>174</v>
      </c>
      <c r="E57" s="286">
        <v>9.8100000000000007E-2</v>
      </c>
      <c r="F57" s="286">
        <v>0</v>
      </c>
      <c r="G57" s="287">
        <f>E57*F57</f>
        <v>0</v>
      </c>
      <c r="H57" s="288">
        <v>0</v>
      </c>
      <c r="I57" s="289">
        <f>E57*H57</f>
        <v>0</v>
      </c>
      <c r="J57" s="288">
        <v>0</v>
      </c>
      <c r="K57" s="289">
        <f>E57*J57</f>
        <v>0</v>
      </c>
      <c r="O57" s="281">
        <v>2</v>
      </c>
      <c r="AA57" s="251">
        <v>1</v>
      </c>
      <c r="AB57" s="251">
        <v>1</v>
      </c>
      <c r="AC57" s="251">
        <v>1</v>
      </c>
      <c r="AZ57" s="251">
        <v>1</v>
      </c>
      <c r="BA57" s="251">
        <f>IF(AZ57=1,G57,0)</f>
        <v>0</v>
      </c>
      <c r="BB57" s="251">
        <f>IF(AZ57=2,G57,0)</f>
        <v>0</v>
      </c>
      <c r="BC57" s="251">
        <f>IF(AZ57=3,G57,0)</f>
        <v>0</v>
      </c>
      <c r="BD57" s="251">
        <f>IF(AZ57=4,G57,0)</f>
        <v>0</v>
      </c>
      <c r="BE57" s="251">
        <f>IF(AZ57=5,G57,0)</f>
        <v>0</v>
      </c>
      <c r="CA57" s="290">
        <v>1</v>
      </c>
      <c r="CB57" s="290">
        <v>1</v>
      </c>
    </row>
    <row r="58" spans="1:80">
      <c r="A58" s="306"/>
      <c r="B58" s="307" t="s">
        <v>97</v>
      </c>
      <c r="C58" s="308" t="s">
        <v>920</v>
      </c>
      <c r="D58" s="309"/>
      <c r="E58" s="310"/>
      <c r="F58" s="311"/>
      <c r="G58" s="312">
        <f>SUM(G56:G57)</f>
        <v>0</v>
      </c>
      <c r="H58" s="313"/>
      <c r="I58" s="314">
        <f>SUM(I56:I57)</f>
        <v>0</v>
      </c>
      <c r="J58" s="313"/>
      <c r="K58" s="314">
        <f>SUM(K56:K57)</f>
        <v>0</v>
      </c>
      <c r="O58" s="281">
        <v>4</v>
      </c>
      <c r="BA58" s="315">
        <f>SUM(BA56:BA57)</f>
        <v>0</v>
      </c>
      <c r="BB58" s="315">
        <f>SUM(BB56:BB57)</f>
        <v>0</v>
      </c>
      <c r="BC58" s="315">
        <f>SUM(BC56:BC57)</f>
        <v>0</v>
      </c>
      <c r="BD58" s="315">
        <f>SUM(BD56:BD57)</f>
        <v>0</v>
      </c>
      <c r="BE58" s="315">
        <f>SUM(BE56:BE57)</f>
        <v>0</v>
      </c>
    </row>
    <row r="59" spans="1:80">
      <c r="A59" s="271" t="s">
        <v>93</v>
      </c>
      <c r="B59" s="272" t="s">
        <v>923</v>
      </c>
      <c r="C59" s="273" t="s">
        <v>865</v>
      </c>
      <c r="D59" s="274"/>
      <c r="E59" s="275"/>
      <c r="F59" s="275"/>
      <c r="G59" s="276"/>
      <c r="H59" s="277"/>
      <c r="I59" s="278"/>
      <c r="J59" s="279"/>
      <c r="K59" s="280"/>
      <c r="O59" s="281">
        <v>1</v>
      </c>
    </row>
    <row r="60" spans="1:80">
      <c r="A60" s="282">
        <v>43</v>
      </c>
      <c r="B60" s="283" t="s">
        <v>925</v>
      </c>
      <c r="C60" s="284" t="s">
        <v>926</v>
      </c>
      <c r="D60" s="285" t="s">
        <v>174</v>
      </c>
      <c r="E60" s="286">
        <v>0.1208</v>
      </c>
      <c r="F60" s="286">
        <v>0</v>
      </c>
      <c r="G60" s="287">
        <f>E60*F60</f>
        <v>0</v>
      </c>
      <c r="H60" s="288">
        <v>0</v>
      </c>
      <c r="I60" s="289">
        <f>E60*H60</f>
        <v>0</v>
      </c>
      <c r="J60" s="288">
        <v>0</v>
      </c>
      <c r="K60" s="289">
        <f>E60*J60</f>
        <v>0</v>
      </c>
      <c r="O60" s="281">
        <v>2</v>
      </c>
      <c r="AA60" s="251">
        <v>1</v>
      </c>
      <c r="AB60" s="251">
        <v>1</v>
      </c>
      <c r="AC60" s="251">
        <v>1</v>
      </c>
      <c r="AZ60" s="251">
        <v>1</v>
      </c>
      <c r="BA60" s="251">
        <f>IF(AZ60=1,G60,0)</f>
        <v>0</v>
      </c>
      <c r="BB60" s="251">
        <f>IF(AZ60=2,G60,0)</f>
        <v>0</v>
      </c>
      <c r="BC60" s="251">
        <f>IF(AZ60=3,G60,0)</f>
        <v>0</v>
      </c>
      <c r="BD60" s="251">
        <f>IF(AZ60=4,G60,0)</f>
        <v>0</v>
      </c>
      <c r="BE60" s="251">
        <f>IF(AZ60=5,G60,0)</f>
        <v>0</v>
      </c>
      <c r="CA60" s="290">
        <v>1</v>
      </c>
      <c r="CB60" s="290">
        <v>1</v>
      </c>
    </row>
    <row r="61" spans="1:80">
      <c r="A61" s="306"/>
      <c r="B61" s="307" t="s">
        <v>97</v>
      </c>
      <c r="C61" s="308" t="s">
        <v>924</v>
      </c>
      <c r="D61" s="309"/>
      <c r="E61" s="310"/>
      <c r="F61" s="311"/>
      <c r="G61" s="312">
        <f>SUM(G59:G60)</f>
        <v>0</v>
      </c>
      <c r="H61" s="313"/>
      <c r="I61" s="314">
        <f>SUM(I59:I60)</f>
        <v>0</v>
      </c>
      <c r="J61" s="313"/>
      <c r="K61" s="314">
        <f>SUM(K59:K60)</f>
        <v>0</v>
      </c>
      <c r="O61" s="281">
        <v>4</v>
      </c>
      <c r="BA61" s="315">
        <f>SUM(BA59:BA60)</f>
        <v>0</v>
      </c>
      <c r="BB61" s="315">
        <f>SUM(BB59:BB60)</f>
        <v>0</v>
      </c>
      <c r="BC61" s="315">
        <f>SUM(BC59:BC60)</f>
        <v>0</v>
      </c>
      <c r="BD61" s="315">
        <f>SUM(BD59:BD60)</f>
        <v>0</v>
      </c>
      <c r="BE61" s="315">
        <f>SUM(BE59:BE60)</f>
        <v>0</v>
      </c>
    </row>
    <row r="62" spans="1:80">
      <c r="A62" s="271" t="s">
        <v>93</v>
      </c>
      <c r="B62" s="272" t="s">
        <v>927</v>
      </c>
      <c r="C62" s="273" t="s">
        <v>898</v>
      </c>
      <c r="D62" s="274"/>
      <c r="E62" s="275"/>
      <c r="F62" s="275"/>
      <c r="G62" s="276"/>
      <c r="H62" s="277"/>
      <c r="I62" s="278"/>
      <c r="J62" s="279"/>
      <c r="K62" s="280"/>
      <c r="O62" s="281">
        <v>1</v>
      </c>
    </row>
    <row r="63" spans="1:80">
      <c r="A63" s="282">
        <v>44</v>
      </c>
      <c r="B63" s="283" t="s">
        <v>929</v>
      </c>
      <c r="C63" s="284" t="s">
        <v>930</v>
      </c>
      <c r="D63" s="285" t="s">
        <v>174</v>
      </c>
      <c r="E63" s="286">
        <v>6.7299999999999999E-2</v>
      </c>
      <c r="F63" s="286">
        <v>0</v>
      </c>
      <c r="G63" s="287">
        <f>E63*F63</f>
        <v>0</v>
      </c>
      <c r="H63" s="288">
        <v>0</v>
      </c>
      <c r="I63" s="289">
        <f>E63*H63</f>
        <v>0</v>
      </c>
      <c r="J63" s="288">
        <v>0</v>
      </c>
      <c r="K63" s="289">
        <f>E63*J63</f>
        <v>0</v>
      </c>
      <c r="O63" s="281">
        <v>2</v>
      </c>
      <c r="AA63" s="251">
        <v>1</v>
      </c>
      <c r="AB63" s="251">
        <v>1</v>
      </c>
      <c r="AC63" s="251">
        <v>1</v>
      </c>
      <c r="AZ63" s="251">
        <v>1</v>
      </c>
      <c r="BA63" s="251">
        <f>IF(AZ63=1,G63,0)</f>
        <v>0</v>
      </c>
      <c r="BB63" s="251">
        <f>IF(AZ63=2,G63,0)</f>
        <v>0</v>
      </c>
      <c r="BC63" s="251">
        <f>IF(AZ63=3,G63,0)</f>
        <v>0</v>
      </c>
      <c r="BD63" s="251">
        <f>IF(AZ63=4,G63,0)</f>
        <v>0</v>
      </c>
      <c r="BE63" s="251">
        <f>IF(AZ63=5,G63,0)</f>
        <v>0</v>
      </c>
      <c r="CA63" s="290">
        <v>1</v>
      </c>
      <c r="CB63" s="290">
        <v>1</v>
      </c>
    </row>
    <row r="64" spans="1:80">
      <c r="A64" s="306"/>
      <c r="B64" s="307" t="s">
        <v>97</v>
      </c>
      <c r="C64" s="308" t="s">
        <v>928</v>
      </c>
      <c r="D64" s="309"/>
      <c r="E64" s="310"/>
      <c r="F64" s="311"/>
      <c r="G64" s="312">
        <f>SUM(G62:G63)</f>
        <v>0</v>
      </c>
      <c r="H64" s="313"/>
      <c r="I64" s="314">
        <f>SUM(I62:I63)</f>
        <v>0</v>
      </c>
      <c r="J64" s="313"/>
      <c r="K64" s="314">
        <f>SUM(K62:K63)</f>
        <v>0</v>
      </c>
      <c r="O64" s="281">
        <v>4</v>
      </c>
      <c r="BA64" s="315">
        <f>SUM(BA62:BA63)</f>
        <v>0</v>
      </c>
      <c r="BB64" s="315">
        <f>SUM(BB62:BB63)</f>
        <v>0</v>
      </c>
      <c r="BC64" s="315">
        <f>SUM(BC62:BC63)</f>
        <v>0</v>
      </c>
      <c r="BD64" s="315">
        <f>SUM(BD62:BD63)</f>
        <v>0</v>
      </c>
      <c r="BE64" s="315">
        <f>SUM(BE62:BE63)</f>
        <v>0</v>
      </c>
    </row>
    <row r="65" spans="5:5">
      <c r="E65" s="251"/>
    </row>
    <row r="66" spans="5:5">
      <c r="E66" s="251"/>
    </row>
    <row r="67" spans="5:5">
      <c r="E67" s="251"/>
    </row>
    <row r="68" spans="5:5">
      <c r="E68" s="251"/>
    </row>
    <row r="69" spans="5:5">
      <c r="E69" s="251"/>
    </row>
    <row r="70" spans="5:5">
      <c r="E70" s="251"/>
    </row>
    <row r="71" spans="5:5">
      <c r="E71" s="251"/>
    </row>
    <row r="72" spans="5:5">
      <c r="E72" s="251"/>
    </row>
    <row r="73" spans="5:5">
      <c r="E73" s="251"/>
    </row>
    <row r="74" spans="5:5">
      <c r="E74" s="251"/>
    </row>
    <row r="75" spans="5:5">
      <c r="E75" s="251"/>
    </row>
    <row r="76" spans="5:5">
      <c r="E76" s="251"/>
    </row>
    <row r="77" spans="5:5">
      <c r="E77" s="251"/>
    </row>
    <row r="78" spans="5:5">
      <c r="E78" s="251"/>
    </row>
    <row r="79" spans="5:5">
      <c r="E79" s="251"/>
    </row>
    <row r="80" spans="5:5">
      <c r="E80" s="251"/>
    </row>
    <row r="81" spans="1:7">
      <c r="E81" s="251"/>
    </row>
    <row r="82" spans="1:7">
      <c r="E82" s="251"/>
    </row>
    <row r="83" spans="1:7">
      <c r="E83" s="251"/>
    </row>
    <row r="84" spans="1:7">
      <c r="E84" s="251"/>
    </row>
    <row r="85" spans="1:7">
      <c r="E85" s="251"/>
    </row>
    <row r="86" spans="1:7">
      <c r="E86" s="251"/>
    </row>
    <row r="87" spans="1:7">
      <c r="E87" s="251"/>
    </row>
    <row r="88" spans="1:7">
      <c r="A88" s="305"/>
      <c r="B88" s="305"/>
      <c r="C88" s="305"/>
      <c r="D88" s="305"/>
      <c r="E88" s="305"/>
      <c r="F88" s="305"/>
      <c r="G88" s="305"/>
    </row>
    <row r="89" spans="1:7">
      <c r="A89" s="305"/>
      <c r="B89" s="305"/>
      <c r="C89" s="305"/>
      <c r="D89" s="305"/>
      <c r="E89" s="305"/>
      <c r="F89" s="305"/>
      <c r="G89" s="305"/>
    </row>
    <row r="90" spans="1:7">
      <c r="A90" s="305"/>
      <c r="B90" s="305"/>
      <c r="C90" s="305"/>
      <c r="D90" s="305"/>
      <c r="E90" s="305"/>
      <c r="F90" s="305"/>
      <c r="G90" s="305"/>
    </row>
    <row r="91" spans="1:7">
      <c r="A91" s="305"/>
      <c r="B91" s="305"/>
      <c r="C91" s="305"/>
      <c r="D91" s="305"/>
      <c r="E91" s="305"/>
      <c r="F91" s="305"/>
      <c r="G91" s="305"/>
    </row>
    <row r="92" spans="1:7">
      <c r="E92" s="251"/>
    </row>
    <row r="93" spans="1:7">
      <c r="E93" s="251"/>
    </row>
    <row r="94" spans="1:7">
      <c r="E94" s="251"/>
    </row>
    <row r="95" spans="1:7">
      <c r="E95" s="251"/>
    </row>
    <row r="96" spans="1:7">
      <c r="E96" s="251"/>
    </row>
    <row r="97" spans="5:5">
      <c r="E97" s="251"/>
    </row>
    <row r="98" spans="5:5">
      <c r="E98" s="251"/>
    </row>
    <row r="99" spans="5:5">
      <c r="E99" s="251"/>
    </row>
    <row r="100" spans="5:5">
      <c r="E100" s="251"/>
    </row>
    <row r="101" spans="5:5">
      <c r="E101" s="251"/>
    </row>
    <row r="102" spans="5:5">
      <c r="E102" s="251"/>
    </row>
    <row r="103" spans="5:5">
      <c r="E103" s="251"/>
    </row>
    <row r="104" spans="5:5">
      <c r="E104" s="251"/>
    </row>
    <row r="105" spans="5:5">
      <c r="E105" s="251"/>
    </row>
    <row r="106" spans="5:5">
      <c r="E106" s="251"/>
    </row>
    <row r="107" spans="5:5">
      <c r="E107" s="251"/>
    </row>
    <row r="108" spans="5:5">
      <c r="E108" s="251"/>
    </row>
    <row r="109" spans="5:5">
      <c r="E109" s="251"/>
    </row>
    <row r="110" spans="5:5">
      <c r="E110" s="251"/>
    </row>
    <row r="111" spans="5:5">
      <c r="E111" s="251"/>
    </row>
    <row r="112" spans="5:5">
      <c r="E112" s="251"/>
    </row>
    <row r="113" spans="1:7">
      <c r="E113" s="251"/>
    </row>
    <row r="114" spans="1:7">
      <c r="E114" s="251"/>
    </row>
    <row r="115" spans="1:7">
      <c r="E115" s="251"/>
    </row>
    <row r="116" spans="1:7">
      <c r="E116" s="251"/>
    </row>
    <row r="117" spans="1:7">
      <c r="E117" s="251"/>
    </row>
    <row r="118" spans="1:7">
      <c r="E118" s="251"/>
    </row>
    <row r="119" spans="1:7">
      <c r="E119" s="251"/>
    </row>
    <row r="120" spans="1:7">
      <c r="E120" s="251"/>
    </row>
    <row r="121" spans="1:7">
      <c r="E121" s="251"/>
    </row>
    <row r="122" spans="1:7">
      <c r="E122" s="251"/>
    </row>
    <row r="123" spans="1:7">
      <c r="A123" s="316"/>
      <c r="B123" s="316"/>
    </row>
    <row r="124" spans="1:7">
      <c r="A124" s="305"/>
      <c r="B124" s="305"/>
      <c r="C124" s="317"/>
      <c r="D124" s="317"/>
      <c r="E124" s="318"/>
      <c r="F124" s="317"/>
      <c r="G124" s="319"/>
    </row>
    <row r="125" spans="1:7">
      <c r="A125" s="320"/>
      <c r="B125" s="320"/>
      <c r="C125" s="305"/>
      <c r="D125" s="305"/>
      <c r="E125" s="321"/>
      <c r="F125" s="305"/>
      <c r="G125" s="305"/>
    </row>
    <row r="126" spans="1:7">
      <c r="A126" s="305"/>
      <c r="B126" s="305"/>
      <c r="C126" s="305"/>
      <c r="D126" s="305"/>
      <c r="E126" s="321"/>
      <c r="F126" s="305"/>
      <c r="G126" s="305"/>
    </row>
    <row r="127" spans="1:7">
      <c r="A127" s="305"/>
      <c r="B127" s="305"/>
      <c r="C127" s="305"/>
      <c r="D127" s="305"/>
      <c r="E127" s="321"/>
      <c r="F127" s="305"/>
      <c r="G127" s="305"/>
    </row>
    <row r="128" spans="1:7">
      <c r="A128" s="305"/>
      <c r="B128" s="305"/>
      <c r="C128" s="305"/>
      <c r="D128" s="305"/>
      <c r="E128" s="321"/>
      <c r="F128" s="305"/>
      <c r="G128" s="305"/>
    </row>
    <row r="129" spans="1:7">
      <c r="A129" s="305"/>
      <c r="B129" s="305"/>
      <c r="C129" s="305"/>
      <c r="D129" s="305"/>
      <c r="E129" s="321"/>
      <c r="F129" s="305"/>
      <c r="G129" s="305"/>
    </row>
    <row r="130" spans="1:7">
      <c r="A130" s="305"/>
      <c r="B130" s="305"/>
      <c r="C130" s="305"/>
      <c r="D130" s="305"/>
      <c r="E130" s="321"/>
      <c r="F130" s="305"/>
      <c r="G130" s="305"/>
    </row>
    <row r="131" spans="1:7">
      <c r="A131" s="305"/>
      <c r="B131" s="305"/>
      <c r="C131" s="305"/>
      <c r="D131" s="305"/>
      <c r="E131" s="321"/>
      <c r="F131" s="305"/>
      <c r="G131" s="305"/>
    </row>
    <row r="132" spans="1:7">
      <c r="A132" s="305"/>
      <c r="B132" s="305"/>
      <c r="C132" s="305"/>
      <c r="D132" s="305"/>
      <c r="E132" s="321"/>
      <c r="F132" s="305"/>
      <c r="G132" s="305"/>
    </row>
    <row r="133" spans="1:7">
      <c r="A133" s="305"/>
      <c r="B133" s="305"/>
      <c r="C133" s="305"/>
      <c r="D133" s="305"/>
      <c r="E133" s="321"/>
      <c r="F133" s="305"/>
      <c r="G133" s="305"/>
    </row>
    <row r="134" spans="1:7">
      <c r="A134" s="305"/>
      <c r="B134" s="305"/>
      <c r="C134" s="305"/>
      <c r="D134" s="305"/>
      <c r="E134" s="321"/>
      <c r="F134" s="305"/>
      <c r="G134" s="305"/>
    </row>
    <row r="135" spans="1:7">
      <c r="A135" s="305"/>
      <c r="B135" s="305"/>
      <c r="C135" s="305"/>
      <c r="D135" s="305"/>
      <c r="E135" s="321"/>
      <c r="F135" s="305"/>
      <c r="G135" s="305"/>
    </row>
    <row r="136" spans="1:7">
      <c r="A136" s="305"/>
      <c r="B136" s="305"/>
      <c r="C136" s="305"/>
      <c r="D136" s="305"/>
      <c r="E136" s="321"/>
      <c r="F136" s="305"/>
      <c r="G136" s="305"/>
    </row>
    <row r="137" spans="1:7">
      <c r="A137" s="305"/>
      <c r="B137" s="305"/>
      <c r="C137" s="305"/>
      <c r="D137" s="305"/>
      <c r="E137" s="321"/>
      <c r="F137" s="305"/>
      <c r="G137" s="305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workbookViewId="0"/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>
      <c r="A1" s="88" t="s">
        <v>98</v>
      </c>
      <c r="B1" s="89"/>
      <c r="C1" s="89"/>
      <c r="D1" s="89"/>
      <c r="E1" s="89"/>
      <c r="F1" s="89"/>
      <c r="G1" s="89"/>
    </row>
    <row r="2" spans="1:57" ht="12.75" customHeight="1">
      <c r="A2" s="90" t="s">
        <v>28</v>
      </c>
      <c r="B2" s="91"/>
      <c r="C2" s="92">
        <v>1</v>
      </c>
      <c r="D2" s="92" t="s">
        <v>106</v>
      </c>
      <c r="E2" s="91"/>
      <c r="F2" s="93" t="s">
        <v>29</v>
      </c>
      <c r="G2" s="94"/>
    </row>
    <row r="3" spans="1:57" ht="3" hidden="1" customHeight="1">
      <c r="A3" s="95"/>
      <c r="B3" s="96"/>
      <c r="C3" s="97"/>
      <c r="D3" s="97"/>
      <c r="E3" s="96"/>
      <c r="F3" s="98"/>
      <c r="G3" s="99"/>
    </row>
    <row r="4" spans="1:57" ht="12" customHeight="1">
      <c r="A4" s="100" t="s">
        <v>30</v>
      </c>
      <c r="B4" s="96"/>
      <c r="C4" s="97"/>
      <c r="D4" s="97"/>
      <c r="E4" s="96"/>
      <c r="F4" s="98" t="s">
        <v>31</v>
      </c>
      <c r="G4" s="101"/>
    </row>
    <row r="5" spans="1:57" ht="12.95" customHeight="1">
      <c r="A5" s="102" t="s">
        <v>103</v>
      </c>
      <c r="B5" s="103"/>
      <c r="C5" s="104" t="s">
        <v>104</v>
      </c>
      <c r="D5" s="105"/>
      <c r="E5" s="106"/>
      <c r="F5" s="98" t="s">
        <v>32</v>
      </c>
      <c r="G5" s="99"/>
    </row>
    <row r="6" spans="1:57" ht="12.95" customHeight="1">
      <c r="A6" s="100" t="s">
        <v>33</v>
      </c>
      <c r="B6" s="96"/>
      <c r="C6" s="97"/>
      <c r="D6" s="97"/>
      <c r="E6" s="96"/>
      <c r="F6" s="107" t="s">
        <v>34</v>
      </c>
      <c r="G6" s="108"/>
      <c r="O6" s="109"/>
    </row>
    <row r="7" spans="1:57" ht="12.95" customHeight="1">
      <c r="A7" s="110" t="s">
        <v>100</v>
      </c>
      <c r="B7" s="111"/>
      <c r="C7" s="112" t="s">
        <v>101</v>
      </c>
      <c r="D7" s="113"/>
      <c r="E7" s="113"/>
      <c r="F7" s="114" t="s">
        <v>35</v>
      </c>
      <c r="G7" s="108">
        <f>IF(G6=0,,ROUND((F30+F32)/G6,1))</f>
        <v>0</v>
      </c>
    </row>
    <row r="8" spans="1:57">
      <c r="A8" s="115" t="s">
        <v>36</v>
      </c>
      <c r="B8" s="98"/>
      <c r="C8" s="116"/>
      <c r="D8" s="116"/>
      <c r="E8" s="117"/>
      <c r="F8" s="118" t="s">
        <v>37</v>
      </c>
      <c r="G8" s="119"/>
      <c r="H8" s="120"/>
      <c r="I8" s="121"/>
    </row>
    <row r="9" spans="1:57">
      <c r="A9" s="115" t="s">
        <v>38</v>
      </c>
      <c r="B9" s="98"/>
      <c r="C9" s="116"/>
      <c r="D9" s="116"/>
      <c r="E9" s="117"/>
      <c r="F9" s="98"/>
      <c r="G9" s="122"/>
      <c r="H9" s="123"/>
    </row>
    <row r="10" spans="1:57">
      <c r="A10" s="115" t="s">
        <v>39</v>
      </c>
      <c r="B10" s="98"/>
      <c r="C10" s="116"/>
      <c r="D10" s="116"/>
      <c r="E10" s="116"/>
      <c r="F10" s="124"/>
      <c r="G10" s="125"/>
      <c r="H10" s="126"/>
    </row>
    <row r="11" spans="1:57" ht="13.5" customHeight="1">
      <c r="A11" s="115" t="s">
        <v>40</v>
      </c>
      <c r="B11" s="98"/>
      <c r="C11" s="116"/>
      <c r="D11" s="116"/>
      <c r="E11" s="116"/>
      <c r="F11" s="127" t="s">
        <v>41</v>
      </c>
      <c r="G11" s="128"/>
      <c r="H11" s="123"/>
      <c r="BA11" s="129"/>
      <c r="BB11" s="129"/>
      <c r="BC11" s="129"/>
      <c r="BD11" s="129"/>
      <c r="BE11" s="129"/>
    </row>
    <row r="12" spans="1:57" ht="12.75" customHeight="1">
      <c r="A12" s="130" t="s">
        <v>42</v>
      </c>
      <c r="B12" s="96"/>
      <c r="C12" s="131"/>
      <c r="D12" s="131"/>
      <c r="E12" s="131"/>
      <c r="F12" s="132" t="s">
        <v>43</v>
      </c>
      <c r="G12" s="133"/>
      <c r="H12" s="123"/>
    </row>
    <row r="13" spans="1:57" ht="28.5" customHeight="1" thickBot="1">
      <c r="A13" s="134" t="s">
        <v>44</v>
      </c>
      <c r="B13" s="135"/>
      <c r="C13" s="135"/>
      <c r="D13" s="135"/>
      <c r="E13" s="136"/>
      <c r="F13" s="136"/>
      <c r="G13" s="137"/>
      <c r="H13" s="123"/>
    </row>
    <row r="14" spans="1:57" ht="17.25" customHeight="1" thickBot="1">
      <c r="A14" s="138" t="s">
        <v>45</v>
      </c>
      <c r="B14" s="139"/>
      <c r="C14" s="140"/>
      <c r="D14" s="141" t="s">
        <v>46</v>
      </c>
      <c r="E14" s="142"/>
      <c r="F14" s="142"/>
      <c r="G14" s="140"/>
    </row>
    <row r="15" spans="1:57" ht="15.95" customHeight="1">
      <c r="A15" s="143"/>
      <c r="B15" s="144" t="s">
        <v>47</v>
      </c>
      <c r="C15" s="145">
        <f>'SO01 1 Rek'!E31</f>
        <v>0</v>
      </c>
      <c r="D15" s="146" t="str">
        <f>'SO01 1 Rek'!A36</f>
        <v>Ztížené výrobní podmínky</v>
      </c>
      <c r="E15" s="147"/>
      <c r="F15" s="148"/>
      <c r="G15" s="145">
        <f>'SO01 1 Rek'!I36</f>
        <v>0</v>
      </c>
    </row>
    <row r="16" spans="1:57" ht="15.95" customHeight="1">
      <c r="A16" s="143" t="s">
        <v>48</v>
      </c>
      <c r="B16" s="144" t="s">
        <v>49</v>
      </c>
      <c r="C16" s="145">
        <f>'SO01 1 Rek'!F31</f>
        <v>0</v>
      </c>
      <c r="D16" s="149" t="str">
        <f>'SO01 1 Rek'!A37</f>
        <v>Oborová přirážka</v>
      </c>
      <c r="E16" s="150"/>
      <c r="F16" s="151"/>
      <c r="G16" s="145">
        <f>'SO01 1 Rek'!I37</f>
        <v>0</v>
      </c>
    </row>
    <row r="17" spans="1:7" ht="15.95" customHeight="1">
      <c r="A17" s="143" t="s">
        <v>50</v>
      </c>
      <c r="B17" s="144" t="s">
        <v>51</v>
      </c>
      <c r="C17" s="145">
        <f>'SO01 1 Rek'!H31</f>
        <v>0</v>
      </c>
      <c r="D17" s="149" t="str">
        <f>'SO01 1 Rek'!A38</f>
        <v>Přesun stavebních kapacit</v>
      </c>
      <c r="E17" s="150"/>
      <c r="F17" s="151"/>
      <c r="G17" s="145">
        <f>'SO01 1 Rek'!I38</f>
        <v>0</v>
      </c>
    </row>
    <row r="18" spans="1:7" ht="15.95" customHeight="1">
      <c r="A18" s="152" t="s">
        <v>52</v>
      </c>
      <c r="B18" s="153" t="s">
        <v>53</v>
      </c>
      <c r="C18" s="145">
        <f>'SO01 1 Rek'!G31</f>
        <v>0</v>
      </c>
      <c r="D18" s="149" t="str">
        <f>'SO01 1 Rek'!A39</f>
        <v>Mimostaveništní doprava</v>
      </c>
      <c r="E18" s="150"/>
      <c r="F18" s="151"/>
      <c r="G18" s="145">
        <f>'SO01 1 Rek'!I39</f>
        <v>0</v>
      </c>
    </row>
    <row r="19" spans="1:7" ht="15.95" customHeight="1">
      <c r="A19" s="154" t="s">
        <v>54</v>
      </c>
      <c r="B19" s="144"/>
      <c r="C19" s="145">
        <f>SUM(C15:C18)</f>
        <v>0</v>
      </c>
      <c r="D19" s="155" t="str">
        <f>'SO01 1 Rek'!A40</f>
        <v>Zařízení staveniště</v>
      </c>
      <c r="E19" s="150"/>
      <c r="F19" s="151"/>
      <c r="G19" s="145">
        <f>'SO01 1 Rek'!I40</f>
        <v>0</v>
      </c>
    </row>
    <row r="20" spans="1:7" ht="15.95" customHeight="1">
      <c r="A20" s="154"/>
      <c r="B20" s="144"/>
      <c r="C20" s="145"/>
      <c r="D20" s="149" t="str">
        <f>'SO01 1 Rek'!A41</f>
        <v>Provoz investora</v>
      </c>
      <c r="E20" s="150"/>
      <c r="F20" s="151"/>
      <c r="G20" s="145">
        <f>'SO01 1 Rek'!I41</f>
        <v>0</v>
      </c>
    </row>
    <row r="21" spans="1:7" ht="15.95" customHeight="1">
      <c r="A21" s="154" t="s">
        <v>27</v>
      </c>
      <c r="B21" s="144"/>
      <c r="C21" s="145">
        <f>'SO01 1 Rek'!I31</f>
        <v>0</v>
      </c>
      <c r="D21" s="149" t="str">
        <f>'SO01 1 Rek'!A42</f>
        <v>Kompletační činnost (IČD)</v>
      </c>
      <c r="E21" s="150"/>
      <c r="F21" s="151"/>
      <c r="G21" s="145">
        <f>'SO01 1 Rek'!I42</f>
        <v>0</v>
      </c>
    </row>
    <row r="22" spans="1:7" ht="15.95" customHeight="1">
      <c r="A22" s="156" t="s">
        <v>55</v>
      </c>
      <c r="B22" s="123"/>
      <c r="C22" s="145">
        <f>C19+C21</f>
        <v>0</v>
      </c>
      <c r="D22" s="149" t="s">
        <v>56</v>
      </c>
      <c r="E22" s="150"/>
      <c r="F22" s="151"/>
      <c r="G22" s="145">
        <f>G23-SUM(G15:G21)</f>
        <v>0</v>
      </c>
    </row>
    <row r="23" spans="1:7" ht="15.95" customHeight="1" thickBot="1">
      <c r="A23" s="157" t="s">
        <v>57</v>
      </c>
      <c r="B23" s="158"/>
      <c r="C23" s="159">
        <f>C22+G23</f>
        <v>0</v>
      </c>
      <c r="D23" s="160" t="s">
        <v>58</v>
      </c>
      <c r="E23" s="161"/>
      <c r="F23" s="162"/>
      <c r="G23" s="145">
        <f>'SO01 1 Rek'!H44</f>
        <v>0</v>
      </c>
    </row>
    <row r="24" spans="1:7">
      <c r="A24" s="163" t="s">
        <v>59</v>
      </c>
      <c r="B24" s="164"/>
      <c r="C24" s="165"/>
      <c r="D24" s="164" t="s">
        <v>60</v>
      </c>
      <c r="E24" s="164"/>
      <c r="F24" s="166" t="s">
        <v>61</v>
      </c>
      <c r="G24" s="167"/>
    </row>
    <row r="25" spans="1:7">
      <c r="A25" s="156" t="s">
        <v>62</v>
      </c>
      <c r="B25" s="123"/>
      <c r="C25" s="168"/>
      <c r="D25" s="123" t="s">
        <v>62</v>
      </c>
      <c r="F25" s="169" t="s">
        <v>62</v>
      </c>
      <c r="G25" s="170"/>
    </row>
    <row r="26" spans="1:7" ht="37.5" customHeight="1">
      <c r="A26" s="156" t="s">
        <v>63</v>
      </c>
      <c r="B26" s="171"/>
      <c r="C26" s="168"/>
      <c r="D26" s="123" t="s">
        <v>63</v>
      </c>
      <c r="F26" s="169" t="s">
        <v>63</v>
      </c>
      <c r="G26" s="170"/>
    </row>
    <row r="27" spans="1:7">
      <c r="A27" s="156"/>
      <c r="B27" s="172"/>
      <c r="C27" s="168"/>
      <c r="D27" s="123"/>
      <c r="F27" s="169"/>
      <c r="G27" s="170"/>
    </row>
    <row r="28" spans="1:7">
      <c r="A28" s="156" t="s">
        <v>64</v>
      </c>
      <c r="B28" s="123"/>
      <c r="C28" s="168"/>
      <c r="D28" s="169" t="s">
        <v>65</v>
      </c>
      <c r="E28" s="168"/>
      <c r="F28" s="173" t="s">
        <v>65</v>
      </c>
      <c r="G28" s="170"/>
    </row>
    <row r="29" spans="1:7" ht="69" customHeight="1">
      <c r="A29" s="156"/>
      <c r="B29" s="123"/>
      <c r="C29" s="174"/>
      <c r="D29" s="175"/>
      <c r="E29" s="174"/>
      <c r="F29" s="123"/>
      <c r="G29" s="170"/>
    </row>
    <row r="30" spans="1:7">
      <c r="A30" s="176" t="s">
        <v>11</v>
      </c>
      <c r="B30" s="177"/>
      <c r="C30" s="178">
        <v>20</v>
      </c>
      <c r="D30" s="177" t="s">
        <v>66</v>
      </c>
      <c r="E30" s="179"/>
      <c r="F30" s="180">
        <f>ROUND(C23-F32,0)</f>
        <v>0</v>
      </c>
      <c r="G30" s="181"/>
    </row>
    <row r="31" spans="1:7">
      <c r="A31" s="176" t="s">
        <v>67</v>
      </c>
      <c r="B31" s="177"/>
      <c r="C31" s="178">
        <f>C30</f>
        <v>20</v>
      </c>
      <c r="D31" s="177" t="s">
        <v>68</v>
      </c>
      <c r="E31" s="179"/>
      <c r="F31" s="180">
        <f>ROUND(PRODUCT(F30,C31/100),1)</f>
        <v>0</v>
      </c>
      <c r="G31" s="181"/>
    </row>
    <row r="32" spans="1:7">
      <c r="A32" s="176" t="s">
        <v>11</v>
      </c>
      <c r="B32" s="177"/>
      <c r="C32" s="178">
        <v>0</v>
      </c>
      <c r="D32" s="177" t="s">
        <v>68</v>
      </c>
      <c r="E32" s="179"/>
      <c r="F32" s="180">
        <v>0</v>
      </c>
      <c r="G32" s="181"/>
    </row>
    <row r="33" spans="1:8">
      <c r="A33" s="176" t="s">
        <v>67</v>
      </c>
      <c r="B33" s="182"/>
      <c r="C33" s="183">
        <f>C32</f>
        <v>0</v>
      </c>
      <c r="D33" s="177" t="s">
        <v>68</v>
      </c>
      <c r="E33" s="151"/>
      <c r="F33" s="180">
        <f>ROUND(PRODUCT(F32,C33/100),1)</f>
        <v>0</v>
      </c>
      <c r="G33" s="181"/>
    </row>
    <row r="34" spans="1:8" s="189" customFormat="1" ht="19.5" customHeight="1" thickBot="1">
      <c r="A34" s="184" t="s">
        <v>69</v>
      </c>
      <c r="B34" s="185"/>
      <c r="C34" s="185"/>
      <c r="D34" s="185"/>
      <c r="E34" s="186"/>
      <c r="F34" s="187">
        <f>CEILING(SUM(F30:F33),IF(SUM(F30:F33)&gt;=0,1,-1))</f>
        <v>0</v>
      </c>
      <c r="G34" s="188"/>
    </row>
    <row r="36" spans="1:8">
      <c r="A36" s="1" t="s">
        <v>70</v>
      </c>
      <c r="B36" s="1"/>
      <c r="C36" s="1"/>
      <c r="D36" s="1"/>
      <c r="E36" s="1"/>
      <c r="F36" s="1"/>
      <c r="G36" s="1"/>
      <c r="H36" t="s">
        <v>1</v>
      </c>
    </row>
    <row r="37" spans="1:8" ht="14.25" customHeight="1">
      <c r="A37" s="1"/>
      <c r="B37" s="190"/>
      <c r="C37" s="190"/>
      <c r="D37" s="190"/>
      <c r="E37" s="190"/>
      <c r="F37" s="190"/>
      <c r="G37" s="190"/>
      <c r="H37" t="s">
        <v>1</v>
      </c>
    </row>
    <row r="38" spans="1:8" ht="12.75" customHeight="1">
      <c r="A38" s="191"/>
      <c r="B38" s="190"/>
      <c r="C38" s="190"/>
      <c r="D38" s="190"/>
      <c r="E38" s="190"/>
      <c r="F38" s="190"/>
      <c r="G38" s="190"/>
      <c r="H38" t="s">
        <v>1</v>
      </c>
    </row>
    <row r="39" spans="1:8">
      <c r="A39" s="191"/>
      <c r="B39" s="190"/>
      <c r="C39" s="190"/>
      <c r="D39" s="190"/>
      <c r="E39" s="190"/>
      <c r="F39" s="190"/>
      <c r="G39" s="190"/>
      <c r="H39" t="s">
        <v>1</v>
      </c>
    </row>
    <row r="40" spans="1:8">
      <c r="A40" s="191"/>
      <c r="B40" s="190"/>
      <c r="C40" s="190"/>
      <c r="D40" s="190"/>
      <c r="E40" s="190"/>
      <c r="F40" s="190"/>
      <c r="G40" s="190"/>
      <c r="H40" t="s">
        <v>1</v>
      </c>
    </row>
    <row r="41" spans="1:8">
      <c r="A41" s="191"/>
      <c r="B41" s="190"/>
      <c r="C41" s="190"/>
      <c r="D41" s="190"/>
      <c r="E41" s="190"/>
      <c r="F41" s="190"/>
      <c r="G41" s="190"/>
      <c r="H41" t="s">
        <v>1</v>
      </c>
    </row>
    <row r="42" spans="1:8">
      <c r="A42" s="191"/>
      <c r="B42" s="190"/>
      <c r="C42" s="190"/>
      <c r="D42" s="190"/>
      <c r="E42" s="190"/>
      <c r="F42" s="190"/>
      <c r="G42" s="190"/>
      <c r="H42" t="s">
        <v>1</v>
      </c>
    </row>
    <row r="43" spans="1:8">
      <c r="A43" s="191"/>
      <c r="B43" s="190"/>
      <c r="C43" s="190"/>
      <c r="D43" s="190"/>
      <c r="E43" s="190"/>
      <c r="F43" s="190"/>
      <c r="G43" s="190"/>
      <c r="H43" t="s">
        <v>1</v>
      </c>
    </row>
    <row r="44" spans="1:8">
      <c r="A44" s="191"/>
      <c r="B44" s="190"/>
      <c r="C44" s="190"/>
      <c r="D44" s="190"/>
      <c r="E44" s="190"/>
      <c r="F44" s="190"/>
      <c r="G44" s="190"/>
      <c r="H44" t="s">
        <v>1</v>
      </c>
    </row>
    <row r="45" spans="1:8" ht="0.75" customHeight="1">
      <c r="A45" s="191"/>
      <c r="B45" s="190"/>
      <c r="C45" s="190"/>
      <c r="D45" s="190"/>
      <c r="E45" s="190"/>
      <c r="F45" s="190"/>
      <c r="G45" s="190"/>
      <c r="H45" t="s">
        <v>1</v>
      </c>
    </row>
    <row r="46" spans="1:8">
      <c r="B46" s="192"/>
      <c r="C46" s="192"/>
      <c r="D46" s="192"/>
      <c r="E46" s="192"/>
      <c r="F46" s="192"/>
      <c r="G46" s="192"/>
    </row>
    <row r="47" spans="1:8">
      <c r="B47" s="192"/>
      <c r="C47" s="192"/>
      <c r="D47" s="192"/>
      <c r="E47" s="192"/>
      <c r="F47" s="192"/>
      <c r="G47" s="192"/>
    </row>
    <row r="48" spans="1:8">
      <c r="B48" s="192"/>
      <c r="C48" s="192"/>
      <c r="D48" s="192"/>
      <c r="E48" s="192"/>
      <c r="F48" s="192"/>
      <c r="G48" s="192"/>
    </row>
    <row r="49" spans="2:7">
      <c r="B49" s="192"/>
      <c r="C49" s="192"/>
      <c r="D49" s="192"/>
      <c r="E49" s="192"/>
      <c r="F49" s="192"/>
      <c r="G49" s="192"/>
    </row>
    <row r="50" spans="2:7">
      <c r="B50" s="192"/>
      <c r="C50" s="192"/>
      <c r="D50" s="192"/>
      <c r="E50" s="192"/>
      <c r="F50" s="192"/>
      <c r="G50" s="192"/>
    </row>
    <row r="51" spans="2:7">
      <c r="B51" s="192"/>
      <c r="C51" s="192"/>
      <c r="D51" s="192"/>
      <c r="E51" s="192"/>
      <c r="F51" s="192"/>
      <c r="G51" s="192"/>
    </row>
    <row r="52" spans="2:7">
      <c r="B52" s="192"/>
      <c r="C52" s="192"/>
      <c r="D52" s="192"/>
      <c r="E52" s="192"/>
      <c r="F52" s="192"/>
      <c r="G52" s="192"/>
    </row>
    <row r="53" spans="2:7">
      <c r="B53" s="192"/>
      <c r="C53" s="192"/>
      <c r="D53" s="192"/>
      <c r="E53" s="192"/>
      <c r="F53" s="192"/>
      <c r="G53" s="192"/>
    </row>
    <row r="54" spans="2:7">
      <c r="B54" s="192"/>
      <c r="C54" s="192"/>
      <c r="D54" s="192"/>
      <c r="E54" s="192"/>
      <c r="F54" s="192"/>
      <c r="G54" s="192"/>
    </row>
    <row r="55" spans="2:7">
      <c r="B55" s="192"/>
      <c r="C55" s="192"/>
      <c r="D55" s="192"/>
      <c r="E55" s="192"/>
      <c r="F55" s="192"/>
      <c r="G55" s="192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1"/>
  <dimension ref="A1:BE95"/>
  <sheetViews>
    <sheetView workbookViewId="0">
      <selection sqref="A1:B1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>
      <c r="A1" s="193" t="s">
        <v>2</v>
      </c>
      <c r="B1" s="194"/>
      <c r="C1" s="195" t="s">
        <v>102</v>
      </c>
      <c r="D1" s="196"/>
      <c r="E1" s="197"/>
      <c r="F1" s="196"/>
      <c r="G1" s="198" t="s">
        <v>71</v>
      </c>
      <c r="H1" s="199">
        <v>1</v>
      </c>
      <c r="I1" s="200"/>
    </row>
    <row r="2" spans="1:9" ht="13.5" thickBot="1">
      <c r="A2" s="201" t="s">
        <v>72</v>
      </c>
      <c r="B2" s="202"/>
      <c r="C2" s="203" t="s">
        <v>105</v>
      </c>
      <c r="D2" s="204"/>
      <c r="E2" s="205"/>
      <c r="F2" s="204"/>
      <c r="G2" s="206" t="s">
        <v>106</v>
      </c>
      <c r="H2" s="207"/>
      <c r="I2" s="208"/>
    </row>
    <row r="3" spans="1:9" ht="13.5" thickTop="1">
      <c r="F3" s="123"/>
    </row>
    <row r="4" spans="1:9" ht="19.5" customHeight="1">
      <c r="A4" s="209" t="s">
        <v>73</v>
      </c>
      <c r="B4" s="210"/>
      <c r="C4" s="210"/>
      <c r="D4" s="210"/>
      <c r="E4" s="211"/>
      <c r="F4" s="210"/>
      <c r="G4" s="210"/>
      <c r="H4" s="210"/>
      <c r="I4" s="210"/>
    </row>
    <row r="5" spans="1:9" ht="13.5" thickBot="1"/>
    <row r="6" spans="1:9" s="123" customFormat="1" ht="13.5" thickBot="1">
      <c r="A6" s="212"/>
      <c r="B6" s="213" t="s">
        <v>74</v>
      </c>
      <c r="C6" s="213"/>
      <c r="D6" s="214"/>
      <c r="E6" s="215" t="s">
        <v>23</v>
      </c>
      <c r="F6" s="216" t="s">
        <v>24</v>
      </c>
      <c r="G6" s="216" t="s">
        <v>25</v>
      </c>
      <c r="H6" s="216" t="s">
        <v>26</v>
      </c>
      <c r="I6" s="217" t="s">
        <v>27</v>
      </c>
    </row>
    <row r="7" spans="1:9" s="123" customFormat="1">
      <c r="A7" s="322" t="str">
        <f>'SO01 1 Pol'!B7</f>
        <v>1</v>
      </c>
      <c r="B7" s="69" t="str">
        <f>'SO01 1 Pol'!C7</f>
        <v>Zemní práce</v>
      </c>
      <c r="D7" s="218"/>
      <c r="E7" s="323">
        <f>'SO01 1 Pol'!BA35</f>
        <v>0</v>
      </c>
      <c r="F7" s="324">
        <f>'SO01 1 Pol'!BB35</f>
        <v>0</v>
      </c>
      <c r="G7" s="324">
        <f>'SO01 1 Pol'!BC35</f>
        <v>0</v>
      </c>
      <c r="H7" s="324">
        <f>'SO01 1 Pol'!BD35</f>
        <v>0</v>
      </c>
      <c r="I7" s="325">
        <f>'SO01 1 Pol'!BE35</f>
        <v>0</v>
      </c>
    </row>
    <row r="8" spans="1:9" s="123" customFormat="1">
      <c r="A8" s="322" t="str">
        <f>'SO01 1 Pol'!B36</f>
        <v>2</v>
      </c>
      <c r="B8" s="69" t="str">
        <f>'SO01 1 Pol'!C36</f>
        <v>Základy a zvláštní zakládání</v>
      </c>
      <c r="D8" s="218"/>
      <c r="E8" s="323">
        <f>'SO01 1 Pol'!BA58</f>
        <v>0</v>
      </c>
      <c r="F8" s="324">
        <f>'SO01 1 Pol'!BB58</f>
        <v>0</v>
      </c>
      <c r="G8" s="324">
        <f>'SO01 1 Pol'!BC58</f>
        <v>0</v>
      </c>
      <c r="H8" s="324">
        <f>'SO01 1 Pol'!BD58</f>
        <v>0</v>
      </c>
      <c r="I8" s="325">
        <f>'SO01 1 Pol'!BE58</f>
        <v>0</v>
      </c>
    </row>
    <row r="9" spans="1:9" s="123" customFormat="1">
      <c r="A9" s="322" t="str">
        <f>'SO01 1 Pol'!B59</f>
        <v>3</v>
      </c>
      <c r="B9" s="69" t="str">
        <f>'SO01 1 Pol'!C59</f>
        <v>Svislé a kompletní konstrukce</v>
      </c>
      <c r="D9" s="218"/>
      <c r="E9" s="323">
        <f>'SO01 1 Pol'!BA79</f>
        <v>0</v>
      </c>
      <c r="F9" s="324">
        <f>'SO01 1 Pol'!BB79</f>
        <v>0</v>
      </c>
      <c r="G9" s="324">
        <f>'SO01 1 Pol'!BC79</f>
        <v>0</v>
      </c>
      <c r="H9" s="324">
        <f>'SO01 1 Pol'!BD79</f>
        <v>0</v>
      </c>
      <c r="I9" s="325">
        <f>'SO01 1 Pol'!BE79</f>
        <v>0</v>
      </c>
    </row>
    <row r="10" spans="1:9" s="123" customFormat="1">
      <c r="A10" s="322" t="str">
        <f>'SO01 1 Pol'!B80</f>
        <v>4</v>
      </c>
      <c r="B10" s="69" t="str">
        <f>'SO01 1 Pol'!C80</f>
        <v>Vodorovné konstrukce</v>
      </c>
      <c r="D10" s="218"/>
      <c r="E10" s="323">
        <f>'SO01 1 Pol'!BA101</f>
        <v>0</v>
      </c>
      <c r="F10" s="324">
        <f>'SO01 1 Pol'!BB101</f>
        <v>0</v>
      </c>
      <c r="G10" s="324">
        <f>'SO01 1 Pol'!BC101</f>
        <v>0</v>
      </c>
      <c r="H10" s="324">
        <f>'SO01 1 Pol'!BD101</f>
        <v>0</v>
      </c>
      <c r="I10" s="325">
        <f>'SO01 1 Pol'!BE101</f>
        <v>0</v>
      </c>
    </row>
    <row r="11" spans="1:9" s="123" customFormat="1">
      <c r="A11" s="322" t="str">
        <f>'SO01 1 Pol'!B102</f>
        <v>5</v>
      </c>
      <c r="B11" s="69" t="str">
        <f>'SO01 1 Pol'!C102</f>
        <v>Komunikace</v>
      </c>
      <c r="D11" s="218"/>
      <c r="E11" s="323">
        <f>'SO01 1 Pol'!BA123</f>
        <v>0</v>
      </c>
      <c r="F11" s="324">
        <f>'SO01 1 Pol'!BB123</f>
        <v>0</v>
      </c>
      <c r="G11" s="324">
        <f>'SO01 1 Pol'!BC123</f>
        <v>0</v>
      </c>
      <c r="H11" s="324">
        <f>'SO01 1 Pol'!BD123</f>
        <v>0</v>
      </c>
      <c r="I11" s="325">
        <f>'SO01 1 Pol'!BE123</f>
        <v>0</v>
      </c>
    </row>
    <row r="12" spans="1:9" s="123" customFormat="1">
      <c r="A12" s="322" t="str">
        <f>'SO01 1 Pol'!B124</f>
        <v>61</v>
      </c>
      <c r="B12" s="69" t="str">
        <f>'SO01 1 Pol'!C124</f>
        <v>Upravy povrchů vnitřní</v>
      </c>
      <c r="D12" s="218"/>
      <c r="E12" s="323">
        <f>'SO01 1 Pol'!BA130</f>
        <v>0</v>
      </c>
      <c r="F12" s="324">
        <f>'SO01 1 Pol'!BB130</f>
        <v>0</v>
      </c>
      <c r="G12" s="324">
        <f>'SO01 1 Pol'!BC130</f>
        <v>0</v>
      </c>
      <c r="H12" s="324">
        <f>'SO01 1 Pol'!BD130</f>
        <v>0</v>
      </c>
      <c r="I12" s="325">
        <f>'SO01 1 Pol'!BE130</f>
        <v>0</v>
      </c>
    </row>
    <row r="13" spans="1:9" s="123" customFormat="1">
      <c r="A13" s="322" t="str">
        <f>'SO01 1 Pol'!B131</f>
        <v>62</v>
      </c>
      <c r="B13" s="69" t="str">
        <f>'SO01 1 Pol'!C131</f>
        <v>Úpravy povrchů vnější</v>
      </c>
      <c r="D13" s="218"/>
      <c r="E13" s="323">
        <f>'SO01 1 Pol'!BA138</f>
        <v>0</v>
      </c>
      <c r="F13" s="324">
        <f>'SO01 1 Pol'!BB138</f>
        <v>0</v>
      </c>
      <c r="G13" s="324">
        <f>'SO01 1 Pol'!BC138</f>
        <v>0</v>
      </c>
      <c r="H13" s="324">
        <f>'SO01 1 Pol'!BD138</f>
        <v>0</v>
      </c>
      <c r="I13" s="325">
        <f>'SO01 1 Pol'!BE138</f>
        <v>0</v>
      </c>
    </row>
    <row r="14" spans="1:9" s="123" customFormat="1">
      <c r="A14" s="322" t="str">
        <f>'SO01 1 Pol'!B139</f>
        <v>63</v>
      </c>
      <c r="B14" s="69" t="str">
        <f>'SO01 1 Pol'!C139</f>
        <v>Podlahy a podlahové konstrukce</v>
      </c>
      <c r="D14" s="218"/>
      <c r="E14" s="323">
        <f>'SO01 1 Pol'!BA161</f>
        <v>0</v>
      </c>
      <c r="F14" s="324">
        <f>'SO01 1 Pol'!BB161</f>
        <v>0</v>
      </c>
      <c r="G14" s="324">
        <f>'SO01 1 Pol'!BC161</f>
        <v>0</v>
      </c>
      <c r="H14" s="324">
        <f>'SO01 1 Pol'!BD161</f>
        <v>0</v>
      </c>
      <c r="I14" s="325">
        <f>'SO01 1 Pol'!BE161</f>
        <v>0</v>
      </c>
    </row>
    <row r="15" spans="1:9" s="123" customFormat="1">
      <c r="A15" s="322" t="str">
        <f>'SO01 1 Pol'!B162</f>
        <v>64</v>
      </c>
      <c r="B15" s="69" t="str">
        <f>'SO01 1 Pol'!C162</f>
        <v>Výplně otvorů</v>
      </c>
      <c r="D15" s="218"/>
      <c r="E15" s="323">
        <f>'SO01 1 Pol'!BA167</f>
        <v>0</v>
      </c>
      <c r="F15" s="324">
        <f>'SO01 1 Pol'!BB167</f>
        <v>0</v>
      </c>
      <c r="G15" s="324">
        <f>'SO01 1 Pol'!BC167</f>
        <v>0</v>
      </c>
      <c r="H15" s="324">
        <f>'SO01 1 Pol'!BD167</f>
        <v>0</v>
      </c>
      <c r="I15" s="325">
        <f>'SO01 1 Pol'!BE167</f>
        <v>0</v>
      </c>
    </row>
    <row r="16" spans="1:9" s="123" customFormat="1">
      <c r="A16" s="322" t="str">
        <f>'SO01 1 Pol'!B168</f>
        <v>94</v>
      </c>
      <c r="B16" s="69" t="str">
        <f>'SO01 1 Pol'!C168</f>
        <v>Lešení a stavební výtahy</v>
      </c>
      <c r="D16" s="218"/>
      <c r="E16" s="323">
        <f>'SO01 1 Pol'!BA170</f>
        <v>0</v>
      </c>
      <c r="F16" s="324">
        <f>'SO01 1 Pol'!BB170</f>
        <v>0</v>
      </c>
      <c r="G16" s="324">
        <f>'SO01 1 Pol'!BC170</f>
        <v>0</v>
      </c>
      <c r="H16" s="324">
        <f>'SO01 1 Pol'!BD170</f>
        <v>0</v>
      </c>
      <c r="I16" s="325">
        <f>'SO01 1 Pol'!BE170</f>
        <v>0</v>
      </c>
    </row>
    <row r="17" spans="1:9" s="123" customFormat="1">
      <c r="A17" s="322" t="str">
        <f>'SO01 1 Pol'!B171</f>
        <v>95</v>
      </c>
      <c r="B17" s="69" t="str">
        <f>'SO01 1 Pol'!C171</f>
        <v>Dokončovací konstrukce na pozemních stavbách</v>
      </c>
      <c r="D17" s="218"/>
      <c r="E17" s="323">
        <f>'SO01 1 Pol'!BA173</f>
        <v>0</v>
      </c>
      <c r="F17" s="324">
        <f>'SO01 1 Pol'!BB173</f>
        <v>0</v>
      </c>
      <c r="G17" s="324">
        <f>'SO01 1 Pol'!BC173</f>
        <v>0</v>
      </c>
      <c r="H17" s="324">
        <f>'SO01 1 Pol'!BD173</f>
        <v>0</v>
      </c>
      <c r="I17" s="325">
        <f>'SO01 1 Pol'!BE173</f>
        <v>0</v>
      </c>
    </row>
    <row r="18" spans="1:9" s="123" customFormat="1">
      <c r="A18" s="322" t="str">
        <f>'SO01 1 Pol'!B174</f>
        <v>96</v>
      </c>
      <c r="B18" s="69" t="str">
        <f>'SO01 1 Pol'!C174</f>
        <v>Bourání konstrukcí</v>
      </c>
      <c r="D18" s="218"/>
      <c r="E18" s="323">
        <f>'SO01 1 Pol'!BA181</f>
        <v>0</v>
      </c>
      <c r="F18" s="324">
        <f>'SO01 1 Pol'!BB181</f>
        <v>0</v>
      </c>
      <c r="G18" s="324">
        <f>'SO01 1 Pol'!BC181</f>
        <v>0</v>
      </c>
      <c r="H18" s="324">
        <f>'SO01 1 Pol'!BD181</f>
        <v>0</v>
      </c>
      <c r="I18" s="325">
        <f>'SO01 1 Pol'!BE181</f>
        <v>0</v>
      </c>
    </row>
    <row r="19" spans="1:9" s="123" customFormat="1">
      <c r="A19" s="322" t="str">
        <f>'SO01 1 Pol'!B182</f>
        <v>99</v>
      </c>
      <c r="B19" s="69" t="str">
        <f>'SO01 1 Pol'!C182</f>
        <v>Staveništní přesun hmot</v>
      </c>
      <c r="D19" s="218"/>
      <c r="E19" s="323">
        <f>'SO01 1 Pol'!BA184</f>
        <v>0</v>
      </c>
      <c r="F19" s="324">
        <f>'SO01 1 Pol'!BB184</f>
        <v>0</v>
      </c>
      <c r="G19" s="324">
        <f>'SO01 1 Pol'!BC184</f>
        <v>0</v>
      </c>
      <c r="H19" s="324">
        <f>'SO01 1 Pol'!BD184</f>
        <v>0</v>
      </c>
      <c r="I19" s="325">
        <f>'SO01 1 Pol'!BE184</f>
        <v>0</v>
      </c>
    </row>
    <row r="20" spans="1:9" s="123" customFormat="1">
      <c r="A20" s="322" t="str">
        <f>'SO01 1 Pol'!B185</f>
        <v>711</v>
      </c>
      <c r="B20" s="69" t="str">
        <f>'SO01 1 Pol'!C185</f>
        <v>Izolace proti vodě</v>
      </c>
      <c r="D20" s="218"/>
      <c r="E20" s="323">
        <f>'SO01 1 Pol'!BA196</f>
        <v>0</v>
      </c>
      <c r="F20" s="324">
        <f>'SO01 1 Pol'!BB196</f>
        <v>0</v>
      </c>
      <c r="G20" s="324">
        <f>'SO01 1 Pol'!BC196</f>
        <v>0</v>
      </c>
      <c r="H20" s="324">
        <f>'SO01 1 Pol'!BD196</f>
        <v>0</v>
      </c>
      <c r="I20" s="325">
        <f>'SO01 1 Pol'!BE196</f>
        <v>0</v>
      </c>
    </row>
    <row r="21" spans="1:9" s="123" customFormat="1">
      <c r="A21" s="322" t="str">
        <f>'SO01 1 Pol'!B197</f>
        <v>713</v>
      </c>
      <c r="B21" s="69" t="str">
        <f>'SO01 1 Pol'!C197</f>
        <v>Izolace tepelné</v>
      </c>
      <c r="D21" s="218"/>
      <c r="E21" s="323">
        <f>'SO01 1 Pol'!BA204</f>
        <v>0</v>
      </c>
      <c r="F21" s="324">
        <f>'SO01 1 Pol'!BB204</f>
        <v>0</v>
      </c>
      <c r="G21" s="324">
        <f>'SO01 1 Pol'!BC204</f>
        <v>0</v>
      </c>
      <c r="H21" s="324">
        <f>'SO01 1 Pol'!BD204</f>
        <v>0</v>
      </c>
      <c r="I21" s="325">
        <f>'SO01 1 Pol'!BE204</f>
        <v>0</v>
      </c>
    </row>
    <row r="22" spans="1:9" s="123" customFormat="1">
      <c r="A22" s="322" t="str">
        <f>'SO01 1 Pol'!B205</f>
        <v>724</v>
      </c>
      <c r="B22" s="69" t="str">
        <f>'SO01 1 Pol'!C205</f>
        <v>Strojní vybavení</v>
      </c>
      <c r="D22" s="218"/>
      <c r="E22" s="323">
        <f>'SO01 1 Pol'!BA207</f>
        <v>0</v>
      </c>
      <c r="F22" s="324">
        <f>'SO01 1 Pol'!BB207</f>
        <v>0</v>
      </c>
      <c r="G22" s="324">
        <f>'SO01 1 Pol'!BC207</f>
        <v>0</v>
      </c>
      <c r="H22" s="324">
        <f>'SO01 1 Pol'!BD207</f>
        <v>0</v>
      </c>
      <c r="I22" s="325">
        <f>'SO01 1 Pol'!BE207</f>
        <v>0</v>
      </c>
    </row>
    <row r="23" spans="1:9" s="123" customFormat="1">
      <c r="A23" s="322" t="str">
        <f>'SO01 1 Pol'!B208</f>
        <v>762</v>
      </c>
      <c r="B23" s="69" t="str">
        <f>'SO01 1 Pol'!C208</f>
        <v>Konstrukce tesařské</v>
      </c>
      <c r="D23" s="218"/>
      <c r="E23" s="323">
        <f>'SO01 1 Pol'!BA241</f>
        <v>0</v>
      </c>
      <c r="F23" s="324">
        <f>'SO01 1 Pol'!BB241</f>
        <v>0</v>
      </c>
      <c r="G23" s="324">
        <f>'SO01 1 Pol'!BC241</f>
        <v>0</v>
      </c>
      <c r="H23" s="324">
        <f>'SO01 1 Pol'!BD241</f>
        <v>0</v>
      </c>
      <c r="I23" s="325">
        <f>'SO01 1 Pol'!BE241</f>
        <v>0</v>
      </c>
    </row>
    <row r="24" spans="1:9" s="123" customFormat="1">
      <c r="A24" s="322" t="str">
        <f>'SO01 1 Pol'!B242</f>
        <v>764</v>
      </c>
      <c r="B24" s="69" t="str">
        <f>'SO01 1 Pol'!C242</f>
        <v>Konstrukce klempířské</v>
      </c>
      <c r="D24" s="218"/>
      <c r="E24" s="323">
        <f>'SO01 1 Pol'!BA246</f>
        <v>0</v>
      </c>
      <c r="F24" s="324">
        <f>'SO01 1 Pol'!BB246</f>
        <v>0</v>
      </c>
      <c r="G24" s="324">
        <f>'SO01 1 Pol'!BC246</f>
        <v>0</v>
      </c>
      <c r="H24" s="324">
        <f>'SO01 1 Pol'!BD246</f>
        <v>0</v>
      </c>
      <c r="I24" s="325">
        <f>'SO01 1 Pol'!BE246</f>
        <v>0</v>
      </c>
    </row>
    <row r="25" spans="1:9" s="123" customFormat="1">
      <c r="A25" s="322" t="str">
        <f>'SO01 1 Pol'!B247</f>
        <v>765</v>
      </c>
      <c r="B25" s="69" t="str">
        <f>'SO01 1 Pol'!C247</f>
        <v>Krytiny tvrdé</v>
      </c>
      <c r="D25" s="218"/>
      <c r="E25" s="323">
        <f>'SO01 1 Pol'!BA251</f>
        <v>0</v>
      </c>
      <c r="F25" s="324">
        <f>'SO01 1 Pol'!BB251</f>
        <v>0</v>
      </c>
      <c r="G25" s="324">
        <f>'SO01 1 Pol'!BC251</f>
        <v>0</v>
      </c>
      <c r="H25" s="324">
        <f>'SO01 1 Pol'!BD251</f>
        <v>0</v>
      </c>
      <c r="I25" s="325">
        <f>'SO01 1 Pol'!BE251</f>
        <v>0</v>
      </c>
    </row>
    <row r="26" spans="1:9" s="123" customFormat="1">
      <c r="A26" s="322" t="str">
        <f>'SO01 1 Pol'!B252</f>
        <v>766</v>
      </c>
      <c r="B26" s="69" t="str">
        <f>'SO01 1 Pol'!C252</f>
        <v>Konstrukce truhlářské</v>
      </c>
      <c r="D26" s="218"/>
      <c r="E26" s="323">
        <f>'SO01 1 Pol'!BA268</f>
        <v>0</v>
      </c>
      <c r="F26" s="324">
        <f>'SO01 1 Pol'!BB268</f>
        <v>0</v>
      </c>
      <c r="G26" s="324">
        <f>'SO01 1 Pol'!BC268</f>
        <v>0</v>
      </c>
      <c r="H26" s="324">
        <f>'SO01 1 Pol'!BD268</f>
        <v>0</v>
      </c>
      <c r="I26" s="325">
        <f>'SO01 1 Pol'!BE268</f>
        <v>0</v>
      </c>
    </row>
    <row r="27" spans="1:9" s="123" customFormat="1">
      <c r="A27" s="322" t="str">
        <f>'SO01 1 Pol'!B269</f>
        <v>767</v>
      </c>
      <c r="B27" s="69" t="str">
        <f>'SO01 1 Pol'!C269</f>
        <v>Konstrukce zámečnické</v>
      </c>
      <c r="D27" s="218"/>
      <c r="E27" s="323">
        <f>'SO01 1 Pol'!BA291</f>
        <v>0</v>
      </c>
      <c r="F27" s="324">
        <f>'SO01 1 Pol'!BB291</f>
        <v>0</v>
      </c>
      <c r="G27" s="324">
        <f>'SO01 1 Pol'!BC291</f>
        <v>0</v>
      </c>
      <c r="H27" s="324">
        <f>'SO01 1 Pol'!BD291</f>
        <v>0</v>
      </c>
      <c r="I27" s="325">
        <f>'SO01 1 Pol'!BE291</f>
        <v>0</v>
      </c>
    </row>
    <row r="28" spans="1:9" s="123" customFormat="1">
      <c r="A28" s="322" t="str">
        <f>'SO01 1 Pol'!B292</f>
        <v>781</v>
      </c>
      <c r="B28" s="69" t="str">
        <f>'SO01 1 Pol'!C292</f>
        <v>Obklady keramické</v>
      </c>
      <c r="D28" s="218"/>
      <c r="E28" s="323">
        <f>'SO01 1 Pol'!BA299</f>
        <v>0</v>
      </c>
      <c r="F28" s="324">
        <f>'SO01 1 Pol'!BB299</f>
        <v>0</v>
      </c>
      <c r="G28" s="324">
        <f>'SO01 1 Pol'!BC299</f>
        <v>0</v>
      </c>
      <c r="H28" s="324">
        <f>'SO01 1 Pol'!BD299</f>
        <v>0</v>
      </c>
      <c r="I28" s="325">
        <f>'SO01 1 Pol'!BE299</f>
        <v>0</v>
      </c>
    </row>
    <row r="29" spans="1:9" s="123" customFormat="1">
      <c r="A29" s="322" t="str">
        <f>'SO01 1 Pol'!B300</f>
        <v>783</v>
      </c>
      <c r="B29" s="69" t="str">
        <f>'SO01 1 Pol'!C300</f>
        <v>Nátěry</v>
      </c>
      <c r="D29" s="218"/>
      <c r="E29" s="323">
        <f>'SO01 1 Pol'!BA304</f>
        <v>0</v>
      </c>
      <c r="F29" s="324">
        <f>'SO01 1 Pol'!BB304</f>
        <v>0</v>
      </c>
      <c r="G29" s="324">
        <f>'SO01 1 Pol'!BC304</f>
        <v>0</v>
      </c>
      <c r="H29" s="324">
        <f>'SO01 1 Pol'!BD304</f>
        <v>0</v>
      </c>
      <c r="I29" s="325">
        <f>'SO01 1 Pol'!BE304</f>
        <v>0</v>
      </c>
    </row>
    <row r="30" spans="1:9" s="123" customFormat="1" ht="13.5" thickBot="1">
      <c r="A30" s="322" t="str">
        <f>'SO01 1 Pol'!B305</f>
        <v>D96</v>
      </c>
      <c r="B30" s="69" t="str">
        <f>'SO01 1 Pol'!C305</f>
        <v>Přesuny suti a vybouraných hmot</v>
      </c>
      <c r="D30" s="218"/>
      <c r="E30" s="323">
        <f>'SO01 1 Pol'!BA313</f>
        <v>0</v>
      </c>
      <c r="F30" s="324">
        <f>'SO01 1 Pol'!BB313</f>
        <v>0</v>
      </c>
      <c r="G30" s="324">
        <f>'SO01 1 Pol'!BC313</f>
        <v>0</v>
      </c>
      <c r="H30" s="324">
        <f>'SO01 1 Pol'!BD313</f>
        <v>0</v>
      </c>
      <c r="I30" s="325">
        <f>'SO01 1 Pol'!BE313</f>
        <v>0</v>
      </c>
    </row>
    <row r="31" spans="1:9" s="13" customFormat="1" ht="13.5" thickBot="1">
      <c r="A31" s="219"/>
      <c r="B31" s="220" t="s">
        <v>75</v>
      </c>
      <c r="C31" s="220"/>
      <c r="D31" s="221"/>
      <c r="E31" s="222">
        <f>SUM(E7:E30)</f>
        <v>0</v>
      </c>
      <c r="F31" s="223">
        <f>SUM(F7:F30)</f>
        <v>0</v>
      </c>
      <c r="G31" s="223">
        <f>SUM(G7:G30)</f>
        <v>0</v>
      </c>
      <c r="H31" s="223">
        <f>SUM(H7:H30)</f>
        <v>0</v>
      </c>
      <c r="I31" s="224">
        <f>SUM(I7:I30)</f>
        <v>0</v>
      </c>
    </row>
    <row r="32" spans="1:9">
      <c r="A32" s="123"/>
      <c r="B32" s="123"/>
      <c r="C32" s="123"/>
      <c r="D32" s="123"/>
      <c r="E32" s="123"/>
      <c r="F32" s="123"/>
      <c r="G32" s="123"/>
      <c r="H32" s="123"/>
      <c r="I32" s="123"/>
    </row>
    <row r="33" spans="1:57" ht="19.5" customHeight="1">
      <c r="A33" s="210" t="s">
        <v>76</v>
      </c>
      <c r="B33" s="210"/>
      <c r="C33" s="210"/>
      <c r="D33" s="210"/>
      <c r="E33" s="210"/>
      <c r="F33" s="210"/>
      <c r="G33" s="225"/>
      <c r="H33" s="210"/>
      <c r="I33" s="210"/>
      <c r="BA33" s="129"/>
      <c r="BB33" s="129"/>
      <c r="BC33" s="129"/>
      <c r="BD33" s="129"/>
      <c r="BE33" s="129"/>
    </row>
    <row r="34" spans="1:57" ht="13.5" thickBot="1"/>
    <row r="35" spans="1:57">
      <c r="A35" s="163" t="s">
        <v>77</v>
      </c>
      <c r="B35" s="164"/>
      <c r="C35" s="164"/>
      <c r="D35" s="226"/>
      <c r="E35" s="227" t="s">
        <v>78</v>
      </c>
      <c r="F35" s="228" t="s">
        <v>12</v>
      </c>
      <c r="G35" s="229" t="s">
        <v>79</v>
      </c>
      <c r="H35" s="230"/>
      <c r="I35" s="231" t="s">
        <v>78</v>
      </c>
    </row>
    <row r="36" spans="1:57">
      <c r="A36" s="232" t="s">
        <v>566</v>
      </c>
      <c r="B36" s="233"/>
      <c r="C36" s="233"/>
      <c r="D36" s="234"/>
      <c r="E36" s="235"/>
      <c r="F36" s="236"/>
      <c r="G36" s="237">
        <v>0</v>
      </c>
      <c r="H36" s="238"/>
      <c r="I36" s="239">
        <f>E36+F36*G36/100</f>
        <v>0</v>
      </c>
      <c r="BA36">
        <v>0</v>
      </c>
    </row>
    <row r="37" spans="1:57">
      <c r="A37" s="232" t="s">
        <v>567</v>
      </c>
      <c r="B37" s="233"/>
      <c r="C37" s="233"/>
      <c r="D37" s="234"/>
      <c r="E37" s="235"/>
      <c r="F37" s="236"/>
      <c r="G37" s="237">
        <v>0</v>
      </c>
      <c r="H37" s="238"/>
      <c r="I37" s="239">
        <f>E37+F37*G37/100</f>
        <v>0</v>
      </c>
      <c r="BA37">
        <v>0</v>
      </c>
    </row>
    <row r="38" spans="1:57">
      <c r="A38" s="232" t="s">
        <v>568</v>
      </c>
      <c r="B38" s="233"/>
      <c r="C38" s="233"/>
      <c r="D38" s="234"/>
      <c r="E38" s="235"/>
      <c r="F38" s="236"/>
      <c r="G38" s="237">
        <v>0</v>
      </c>
      <c r="H38" s="238"/>
      <c r="I38" s="239">
        <f>E38+F38*G38/100</f>
        <v>0</v>
      </c>
      <c r="BA38">
        <v>0</v>
      </c>
    </row>
    <row r="39" spans="1:57">
      <c r="A39" s="232" t="s">
        <v>569</v>
      </c>
      <c r="B39" s="233"/>
      <c r="C39" s="233"/>
      <c r="D39" s="234"/>
      <c r="E39" s="235"/>
      <c r="F39" s="236"/>
      <c r="G39" s="237">
        <v>0</v>
      </c>
      <c r="H39" s="238"/>
      <c r="I39" s="239">
        <f>E39+F39*G39/100</f>
        <v>0</v>
      </c>
      <c r="BA39">
        <v>0</v>
      </c>
    </row>
    <row r="40" spans="1:57">
      <c r="A40" s="232" t="s">
        <v>570</v>
      </c>
      <c r="B40" s="233"/>
      <c r="C40" s="233"/>
      <c r="D40" s="234"/>
      <c r="E40" s="235"/>
      <c r="F40" s="236"/>
      <c r="G40" s="237">
        <v>0</v>
      </c>
      <c r="H40" s="238"/>
      <c r="I40" s="239">
        <f>E40+F40*G40/100</f>
        <v>0</v>
      </c>
      <c r="BA40">
        <v>1</v>
      </c>
    </row>
    <row r="41" spans="1:57">
      <c r="A41" s="232" t="s">
        <v>571</v>
      </c>
      <c r="B41" s="233"/>
      <c r="C41" s="233"/>
      <c r="D41" s="234"/>
      <c r="E41" s="235"/>
      <c r="F41" s="236"/>
      <c r="G41" s="237">
        <v>0</v>
      </c>
      <c r="H41" s="238"/>
      <c r="I41" s="239">
        <f>E41+F41*G41/100</f>
        <v>0</v>
      </c>
      <c r="BA41">
        <v>1</v>
      </c>
    </row>
    <row r="42" spans="1:57">
      <c r="A42" s="232" t="s">
        <v>572</v>
      </c>
      <c r="B42" s="233"/>
      <c r="C42" s="233"/>
      <c r="D42" s="234"/>
      <c r="E42" s="235"/>
      <c r="F42" s="236"/>
      <c r="G42" s="237">
        <v>0</v>
      </c>
      <c r="H42" s="238"/>
      <c r="I42" s="239">
        <f>E42+F42*G42/100</f>
        <v>0</v>
      </c>
      <c r="BA42">
        <v>2</v>
      </c>
    </row>
    <row r="43" spans="1:57">
      <c r="A43" s="232" t="s">
        <v>573</v>
      </c>
      <c r="B43" s="233"/>
      <c r="C43" s="233"/>
      <c r="D43" s="234"/>
      <c r="E43" s="235"/>
      <c r="F43" s="236"/>
      <c r="G43" s="237">
        <v>0</v>
      </c>
      <c r="H43" s="238"/>
      <c r="I43" s="239">
        <f>E43+F43*G43/100</f>
        <v>0</v>
      </c>
      <c r="BA43">
        <v>2</v>
      </c>
    </row>
    <row r="44" spans="1:57" ht="13.5" thickBot="1">
      <c r="A44" s="240"/>
      <c r="B44" s="241" t="s">
        <v>80</v>
      </c>
      <c r="C44" s="242"/>
      <c r="D44" s="243"/>
      <c r="E44" s="244"/>
      <c r="F44" s="245"/>
      <c r="G44" s="245"/>
      <c r="H44" s="246">
        <f>SUM(I36:I43)</f>
        <v>0</v>
      </c>
      <c r="I44" s="247"/>
    </row>
    <row r="46" spans="1:57">
      <c r="B46" s="13"/>
      <c r="F46" s="248"/>
      <c r="G46" s="249"/>
      <c r="H46" s="249"/>
      <c r="I46" s="54"/>
    </row>
    <row r="47" spans="1:57">
      <c r="F47" s="248"/>
      <c r="G47" s="249"/>
      <c r="H47" s="249"/>
      <c r="I47" s="54"/>
    </row>
    <row r="48" spans="1:57">
      <c r="F48" s="248"/>
      <c r="G48" s="249"/>
      <c r="H48" s="249"/>
      <c r="I48" s="54"/>
    </row>
    <row r="49" spans="6:9">
      <c r="F49" s="248"/>
      <c r="G49" s="249"/>
      <c r="H49" s="249"/>
      <c r="I49" s="54"/>
    </row>
    <row r="50" spans="6:9">
      <c r="F50" s="248"/>
      <c r="G50" s="249"/>
      <c r="H50" s="249"/>
      <c r="I50" s="54"/>
    </row>
    <row r="51" spans="6:9">
      <c r="F51" s="248"/>
      <c r="G51" s="249"/>
      <c r="H51" s="249"/>
      <c r="I51" s="54"/>
    </row>
    <row r="52" spans="6:9">
      <c r="F52" s="248"/>
      <c r="G52" s="249"/>
      <c r="H52" s="249"/>
      <c r="I52" s="54"/>
    </row>
    <row r="53" spans="6:9">
      <c r="F53" s="248"/>
      <c r="G53" s="249"/>
      <c r="H53" s="249"/>
      <c r="I53" s="54"/>
    </row>
    <row r="54" spans="6:9">
      <c r="F54" s="248"/>
      <c r="G54" s="249"/>
      <c r="H54" s="249"/>
      <c r="I54" s="54"/>
    </row>
    <row r="55" spans="6:9">
      <c r="F55" s="248"/>
      <c r="G55" s="249"/>
      <c r="H55" s="249"/>
      <c r="I55" s="54"/>
    </row>
    <row r="56" spans="6:9">
      <c r="F56" s="248"/>
      <c r="G56" s="249"/>
      <c r="H56" s="249"/>
      <c r="I56" s="54"/>
    </row>
    <row r="57" spans="6:9">
      <c r="F57" s="248"/>
      <c r="G57" s="249"/>
      <c r="H57" s="249"/>
      <c r="I57" s="54"/>
    </row>
    <row r="58" spans="6:9">
      <c r="F58" s="248"/>
      <c r="G58" s="249"/>
      <c r="H58" s="249"/>
      <c r="I58" s="54"/>
    </row>
    <row r="59" spans="6:9">
      <c r="F59" s="248"/>
      <c r="G59" s="249"/>
      <c r="H59" s="249"/>
      <c r="I59" s="54"/>
    </row>
    <row r="60" spans="6:9">
      <c r="F60" s="248"/>
      <c r="G60" s="249"/>
      <c r="H60" s="249"/>
      <c r="I60" s="54"/>
    </row>
    <row r="61" spans="6:9">
      <c r="F61" s="248"/>
      <c r="G61" s="249"/>
      <c r="H61" s="249"/>
      <c r="I61" s="54"/>
    </row>
    <row r="62" spans="6:9">
      <c r="F62" s="248"/>
      <c r="G62" s="249"/>
      <c r="H62" s="249"/>
      <c r="I62" s="54"/>
    </row>
    <row r="63" spans="6:9">
      <c r="F63" s="248"/>
      <c r="G63" s="249"/>
      <c r="H63" s="249"/>
      <c r="I63" s="54"/>
    </row>
    <row r="64" spans="6:9">
      <c r="F64" s="248"/>
      <c r="G64" s="249"/>
      <c r="H64" s="249"/>
      <c r="I64" s="54"/>
    </row>
    <row r="65" spans="6:9">
      <c r="F65" s="248"/>
      <c r="G65" s="249"/>
      <c r="H65" s="249"/>
      <c r="I65" s="54"/>
    </row>
    <row r="66" spans="6:9">
      <c r="F66" s="248"/>
      <c r="G66" s="249"/>
      <c r="H66" s="249"/>
      <c r="I66" s="54"/>
    </row>
    <row r="67" spans="6:9">
      <c r="F67" s="248"/>
      <c r="G67" s="249"/>
      <c r="H67" s="249"/>
      <c r="I67" s="54"/>
    </row>
    <row r="68" spans="6:9">
      <c r="F68" s="248"/>
      <c r="G68" s="249"/>
      <c r="H68" s="249"/>
      <c r="I68" s="54"/>
    </row>
    <row r="69" spans="6:9">
      <c r="F69" s="248"/>
      <c r="G69" s="249"/>
      <c r="H69" s="249"/>
      <c r="I69" s="54"/>
    </row>
    <row r="70" spans="6:9">
      <c r="F70" s="248"/>
      <c r="G70" s="249"/>
      <c r="H70" s="249"/>
      <c r="I70" s="54"/>
    </row>
    <row r="71" spans="6:9">
      <c r="F71" s="248"/>
      <c r="G71" s="249"/>
      <c r="H71" s="249"/>
      <c r="I71" s="54"/>
    </row>
    <row r="72" spans="6:9">
      <c r="F72" s="248"/>
      <c r="G72" s="249"/>
      <c r="H72" s="249"/>
      <c r="I72" s="54"/>
    </row>
    <row r="73" spans="6:9">
      <c r="F73" s="248"/>
      <c r="G73" s="249"/>
      <c r="H73" s="249"/>
      <c r="I73" s="54"/>
    </row>
    <row r="74" spans="6:9">
      <c r="F74" s="248"/>
      <c r="G74" s="249"/>
      <c r="H74" s="249"/>
      <c r="I74" s="54"/>
    </row>
    <row r="75" spans="6:9">
      <c r="F75" s="248"/>
      <c r="G75" s="249"/>
      <c r="H75" s="249"/>
      <c r="I75" s="54"/>
    </row>
    <row r="76" spans="6:9">
      <c r="F76" s="248"/>
      <c r="G76" s="249"/>
      <c r="H76" s="249"/>
      <c r="I76" s="54"/>
    </row>
    <row r="77" spans="6:9">
      <c r="F77" s="248"/>
      <c r="G77" s="249"/>
      <c r="H77" s="249"/>
      <c r="I77" s="54"/>
    </row>
    <row r="78" spans="6:9">
      <c r="F78" s="248"/>
      <c r="G78" s="249"/>
      <c r="H78" s="249"/>
      <c r="I78" s="54"/>
    </row>
    <row r="79" spans="6:9">
      <c r="F79" s="248"/>
      <c r="G79" s="249"/>
      <c r="H79" s="249"/>
      <c r="I79" s="54"/>
    </row>
    <row r="80" spans="6:9">
      <c r="F80" s="248"/>
      <c r="G80" s="249"/>
      <c r="H80" s="249"/>
      <c r="I80" s="54"/>
    </row>
    <row r="81" spans="6:9">
      <c r="F81" s="248"/>
      <c r="G81" s="249"/>
      <c r="H81" s="249"/>
      <c r="I81" s="54"/>
    </row>
    <row r="82" spans="6:9">
      <c r="F82" s="248"/>
      <c r="G82" s="249"/>
      <c r="H82" s="249"/>
      <c r="I82" s="54"/>
    </row>
    <row r="83" spans="6:9">
      <c r="F83" s="248"/>
      <c r="G83" s="249"/>
      <c r="H83" s="249"/>
      <c r="I83" s="54"/>
    </row>
    <row r="84" spans="6:9">
      <c r="F84" s="248"/>
      <c r="G84" s="249"/>
      <c r="H84" s="249"/>
      <c r="I84" s="54"/>
    </row>
    <row r="85" spans="6:9">
      <c r="F85" s="248"/>
      <c r="G85" s="249"/>
      <c r="H85" s="249"/>
      <c r="I85" s="54"/>
    </row>
    <row r="86" spans="6:9">
      <c r="F86" s="248"/>
      <c r="G86" s="249"/>
      <c r="H86" s="249"/>
      <c r="I86" s="54"/>
    </row>
    <row r="87" spans="6:9">
      <c r="F87" s="248"/>
      <c r="G87" s="249"/>
      <c r="H87" s="249"/>
      <c r="I87" s="54"/>
    </row>
    <row r="88" spans="6:9">
      <c r="F88" s="248"/>
      <c r="G88" s="249"/>
      <c r="H88" s="249"/>
      <c r="I88" s="54"/>
    </row>
    <row r="89" spans="6:9">
      <c r="F89" s="248"/>
      <c r="G89" s="249"/>
      <c r="H89" s="249"/>
      <c r="I89" s="54"/>
    </row>
    <row r="90" spans="6:9">
      <c r="F90" s="248"/>
      <c r="G90" s="249"/>
      <c r="H90" s="249"/>
      <c r="I90" s="54"/>
    </row>
    <row r="91" spans="6:9">
      <c r="F91" s="248"/>
      <c r="G91" s="249"/>
      <c r="H91" s="249"/>
      <c r="I91" s="54"/>
    </row>
    <row r="92" spans="6:9">
      <c r="F92" s="248"/>
      <c r="G92" s="249"/>
      <c r="H92" s="249"/>
      <c r="I92" s="54"/>
    </row>
    <row r="93" spans="6:9">
      <c r="F93" s="248"/>
      <c r="G93" s="249"/>
      <c r="H93" s="249"/>
      <c r="I93" s="54"/>
    </row>
    <row r="94" spans="6:9">
      <c r="F94" s="248"/>
      <c r="G94" s="249"/>
      <c r="H94" s="249"/>
      <c r="I94" s="54"/>
    </row>
    <row r="95" spans="6:9">
      <c r="F95" s="248"/>
      <c r="G95" s="249"/>
      <c r="H95" s="249"/>
      <c r="I95" s="54"/>
    </row>
  </sheetData>
  <mergeCells count="4">
    <mergeCell ref="A1:B1"/>
    <mergeCell ref="A2:B2"/>
    <mergeCell ref="G2:I2"/>
    <mergeCell ref="H44:I44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CB386"/>
  <sheetViews>
    <sheetView showGridLines="0" showZeros="0" zoomScaleSheetLayoutView="100" workbookViewId="0">
      <selection activeCell="J1" sqref="J1:J65536 K1:K65536"/>
    </sheetView>
  </sheetViews>
  <sheetFormatPr defaultRowHeight="12.75"/>
  <cols>
    <col min="1" max="1" width="4.42578125" style="251" customWidth="1"/>
    <col min="2" max="2" width="11.5703125" style="251" customWidth="1"/>
    <col min="3" max="3" width="40.42578125" style="251" customWidth="1"/>
    <col min="4" max="4" width="5.5703125" style="251" customWidth="1"/>
    <col min="5" max="5" width="8.5703125" style="264" customWidth="1"/>
    <col min="6" max="6" width="9.85546875" style="251" customWidth="1"/>
    <col min="7" max="7" width="13.85546875" style="251" customWidth="1"/>
    <col min="8" max="8" width="11.7109375" style="251" hidden="1" customWidth="1"/>
    <col min="9" max="9" width="11.5703125" style="251" hidden="1" customWidth="1"/>
    <col min="10" max="10" width="11" style="251" hidden="1" customWidth="1"/>
    <col min="11" max="11" width="10.42578125" style="251" hidden="1" customWidth="1"/>
    <col min="12" max="12" width="75.42578125" style="251" customWidth="1"/>
    <col min="13" max="13" width="45.28515625" style="251" customWidth="1"/>
    <col min="14" max="16384" width="9.140625" style="251"/>
  </cols>
  <sheetData>
    <row r="1" spans="1:80" ht="15.75">
      <c r="A1" s="250" t="s">
        <v>99</v>
      </c>
      <c r="B1" s="250"/>
      <c r="C1" s="250"/>
      <c r="D1" s="250"/>
      <c r="E1" s="250"/>
      <c r="F1" s="250"/>
      <c r="G1" s="250"/>
    </row>
    <row r="2" spans="1:80" ht="14.25" customHeight="1" thickBot="1">
      <c r="B2" s="252"/>
      <c r="C2" s="253"/>
      <c r="D2" s="253"/>
      <c r="E2" s="254"/>
      <c r="F2" s="253"/>
      <c r="G2" s="253"/>
    </row>
    <row r="3" spans="1:80" ht="13.5" thickTop="1">
      <c r="A3" s="193" t="s">
        <v>2</v>
      </c>
      <c r="B3" s="194"/>
      <c r="C3" s="195" t="s">
        <v>102</v>
      </c>
      <c r="D3" s="196"/>
      <c r="E3" s="255" t="s">
        <v>81</v>
      </c>
      <c r="F3" s="256">
        <f>'SO01 1 Rek'!H1</f>
        <v>1</v>
      </c>
      <c r="G3" s="257"/>
    </row>
    <row r="4" spans="1:80" ht="13.5" thickBot="1">
      <c r="A4" s="258" t="s">
        <v>72</v>
      </c>
      <c r="B4" s="202"/>
      <c r="C4" s="203" t="s">
        <v>105</v>
      </c>
      <c r="D4" s="204"/>
      <c r="E4" s="259" t="str">
        <f>'SO01 1 Rek'!G2</f>
        <v>STAVEBNÍ ČÁST</v>
      </c>
      <c r="F4" s="260"/>
      <c r="G4" s="261"/>
    </row>
    <row r="5" spans="1:80" ht="13.5" thickTop="1">
      <c r="A5" s="262"/>
      <c r="B5" s="263"/>
      <c r="C5" s="263"/>
      <c r="G5" s="265"/>
    </row>
    <row r="6" spans="1:80" ht="27" customHeight="1">
      <c r="A6" s="266" t="s">
        <v>82</v>
      </c>
      <c r="B6" s="267" t="s">
        <v>83</v>
      </c>
      <c r="C6" s="267" t="s">
        <v>84</v>
      </c>
      <c r="D6" s="267" t="s">
        <v>85</v>
      </c>
      <c r="E6" s="268" t="s">
        <v>86</v>
      </c>
      <c r="F6" s="267" t="s">
        <v>87</v>
      </c>
      <c r="G6" s="269" t="s">
        <v>88</v>
      </c>
      <c r="H6" s="270" t="s">
        <v>89</v>
      </c>
      <c r="I6" s="270" t="s">
        <v>90</v>
      </c>
      <c r="J6" s="270" t="s">
        <v>91</v>
      </c>
      <c r="K6" s="270" t="s">
        <v>92</v>
      </c>
    </row>
    <row r="7" spans="1:80">
      <c r="A7" s="271" t="s">
        <v>93</v>
      </c>
      <c r="B7" s="272" t="s">
        <v>94</v>
      </c>
      <c r="C7" s="273" t="s">
        <v>95</v>
      </c>
      <c r="D7" s="274"/>
      <c r="E7" s="275"/>
      <c r="F7" s="275"/>
      <c r="G7" s="276"/>
      <c r="H7" s="277"/>
      <c r="I7" s="278"/>
      <c r="J7" s="279"/>
      <c r="K7" s="280"/>
      <c r="O7" s="281">
        <v>1</v>
      </c>
    </row>
    <row r="8" spans="1:80" ht="22.5">
      <c r="A8" s="282">
        <v>1</v>
      </c>
      <c r="B8" s="283" t="s">
        <v>108</v>
      </c>
      <c r="C8" s="284" t="s">
        <v>109</v>
      </c>
      <c r="D8" s="285" t="s">
        <v>110</v>
      </c>
      <c r="E8" s="286">
        <v>43</v>
      </c>
      <c r="F8" s="286">
        <v>0</v>
      </c>
      <c r="G8" s="287">
        <f>E8*F8</f>
        <v>0</v>
      </c>
      <c r="H8" s="288">
        <v>0</v>
      </c>
      <c r="I8" s="289">
        <f>E8*H8</f>
        <v>0</v>
      </c>
      <c r="J8" s="288">
        <v>-0.22000000000002701</v>
      </c>
      <c r="K8" s="289">
        <f>E8*J8</f>
        <v>-9.4600000000011608</v>
      </c>
      <c r="O8" s="281">
        <v>2</v>
      </c>
      <c r="AA8" s="251">
        <v>1</v>
      </c>
      <c r="AB8" s="251">
        <v>1</v>
      </c>
      <c r="AC8" s="251">
        <v>1</v>
      </c>
      <c r="AZ8" s="251">
        <v>1</v>
      </c>
      <c r="BA8" s="251">
        <f>IF(AZ8=1,G8,0)</f>
        <v>0</v>
      </c>
      <c r="BB8" s="251">
        <f>IF(AZ8=2,G8,0)</f>
        <v>0</v>
      </c>
      <c r="BC8" s="251">
        <f>IF(AZ8=3,G8,0)</f>
        <v>0</v>
      </c>
      <c r="BD8" s="251">
        <f>IF(AZ8=4,G8,0)</f>
        <v>0</v>
      </c>
      <c r="BE8" s="251">
        <f>IF(AZ8=5,G8,0)</f>
        <v>0</v>
      </c>
      <c r="CA8" s="290">
        <v>1</v>
      </c>
      <c r="CB8" s="290">
        <v>1</v>
      </c>
    </row>
    <row r="9" spans="1:80">
      <c r="A9" s="291"/>
      <c r="B9" s="298"/>
      <c r="C9" s="299" t="s">
        <v>111</v>
      </c>
      <c r="D9" s="300"/>
      <c r="E9" s="301">
        <v>43</v>
      </c>
      <c r="F9" s="302"/>
      <c r="G9" s="303"/>
      <c r="H9" s="304"/>
      <c r="I9" s="296"/>
      <c r="J9" s="305"/>
      <c r="K9" s="296"/>
      <c r="M9" s="297" t="s">
        <v>111</v>
      </c>
      <c r="O9" s="281"/>
    </row>
    <row r="10" spans="1:80">
      <c r="A10" s="282">
        <v>2</v>
      </c>
      <c r="B10" s="283" t="s">
        <v>112</v>
      </c>
      <c r="C10" s="284" t="s">
        <v>113</v>
      </c>
      <c r="D10" s="285" t="s">
        <v>110</v>
      </c>
      <c r="E10" s="286">
        <v>43</v>
      </c>
      <c r="F10" s="286">
        <v>0</v>
      </c>
      <c r="G10" s="287">
        <f>E10*F10</f>
        <v>0</v>
      </c>
      <c r="H10" s="288">
        <v>0</v>
      </c>
      <c r="I10" s="289">
        <f>E10*H10</f>
        <v>0</v>
      </c>
      <c r="J10" s="288">
        <v>-0.44000000000005501</v>
      </c>
      <c r="K10" s="289">
        <f>E10*J10</f>
        <v>-18.920000000002364</v>
      </c>
      <c r="O10" s="281">
        <v>2</v>
      </c>
      <c r="AA10" s="251">
        <v>1</v>
      </c>
      <c r="AB10" s="251">
        <v>0</v>
      </c>
      <c r="AC10" s="251">
        <v>0</v>
      </c>
      <c r="AZ10" s="251">
        <v>1</v>
      </c>
      <c r="BA10" s="251">
        <f>IF(AZ10=1,G10,0)</f>
        <v>0</v>
      </c>
      <c r="BB10" s="251">
        <f>IF(AZ10=2,G10,0)</f>
        <v>0</v>
      </c>
      <c r="BC10" s="251">
        <f>IF(AZ10=3,G10,0)</f>
        <v>0</v>
      </c>
      <c r="BD10" s="251">
        <f>IF(AZ10=4,G10,0)</f>
        <v>0</v>
      </c>
      <c r="BE10" s="251">
        <f>IF(AZ10=5,G10,0)</f>
        <v>0</v>
      </c>
      <c r="CA10" s="290">
        <v>1</v>
      </c>
      <c r="CB10" s="290">
        <v>0</v>
      </c>
    </row>
    <row r="11" spans="1:80">
      <c r="A11" s="291"/>
      <c r="B11" s="298"/>
      <c r="C11" s="299" t="s">
        <v>114</v>
      </c>
      <c r="D11" s="300"/>
      <c r="E11" s="301">
        <v>43</v>
      </c>
      <c r="F11" s="302"/>
      <c r="G11" s="303"/>
      <c r="H11" s="304"/>
      <c r="I11" s="296"/>
      <c r="J11" s="305"/>
      <c r="K11" s="296"/>
      <c r="M11" s="297" t="s">
        <v>114</v>
      </c>
      <c r="O11" s="281"/>
    </row>
    <row r="12" spans="1:80">
      <c r="A12" s="282">
        <v>3</v>
      </c>
      <c r="B12" s="283" t="s">
        <v>115</v>
      </c>
      <c r="C12" s="284" t="s">
        <v>116</v>
      </c>
      <c r="D12" s="285" t="s">
        <v>117</v>
      </c>
      <c r="E12" s="286">
        <v>14</v>
      </c>
      <c r="F12" s="286">
        <v>0</v>
      </c>
      <c r="G12" s="287">
        <f>E12*F12</f>
        <v>0</v>
      </c>
      <c r="H12" s="288">
        <v>0</v>
      </c>
      <c r="I12" s="289">
        <f>E12*H12</f>
        <v>0</v>
      </c>
      <c r="J12" s="288">
        <v>-0.144999999999982</v>
      </c>
      <c r="K12" s="289">
        <f>E12*J12</f>
        <v>-2.029999999999748</v>
      </c>
      <c r="O12" s="281">
        <v>2</v>
      </c>
      <c r="AA12" s="251">
        <v>1</v>
      </c>
      <c r="AB12" s="251">
        <v>1</v>
      </c>
      <c r="AC12" s="251">
        <v>1</v>
      </c>
      <c r="AZ12" s="251">
        <v>1</v>
      </c>
      <c r="BA12" s="251">
        <f>IF(AZ12=1,G12,0)</f>
        <v>0</v>
      </c>
      <c r="BB12" s="251">
        <f>IF(AZ12=2,G12,0)</f>
        <v>0</v>
      </c>
      <c r="BC12" s="251">
        <f>IF(AZ12=3,G12,0)</f>
        <v>0</v>
      </c>
      <c r="BD12" s="251">
        <f>IF(AZ12=4,G12,0)</f>
        <v>0</v>
      </c>
      <c r="BE12" s="251">
        <f>IF(AZ12=5,G12,0)</f>
        <v>0</v>
      </c>
      <c r="CA12" s="290">
        <v>1</v>
      </c>
      <c r="CB12" s="290">
        <v>1</v>
      </c>
    </row>
    <row r="13" spans="1:80">
      <c r="A13" s="282">
        <v>4</v>
      </c>
      <c r="B13" s="283" t="s">
        <v>118</v>
      </c>
      <c r="C13" s="284" t="s">
        <v>119</v>
      </c>
      <c r="D13" s="285" t="s">
        <v>120</v>
      </c>
      <c r="E13" s="286">
        <v>8.6</v>
      </c>
      <c r="F13" s="286">
        <v>0</v>
      </c>
      <c r="G13" s="287">
        <f>E13*F13</f>
        <v>0</v>
      </c>
      <c r="H13" s="288">
        <v>0</v>
      </c>
      <c r="I13" s="289">
        <f>E13*H13</f>
        <v>0</v>
      </c>
      <c r="J13" s="288">
        <v>0</v>
      </c>
      <c r="K13" s="289">
        <f>E13*J13</f>
        <v>0</v>
      </c>
      <c r="O13" s="281">
        <v>2</v>
      </c>
      <c r="AA13" s="251">
        <v>1</v>
      </c>
      <c r="AB13" s="251">
        <v>1</v>
      </c>
      <c r="AC13" s="251">
        <v>1</v>
      </c>
      <c r="AZ13" s="251">
        <v>1</v>
      </c>
      <c r="BA13" s="251">
        <f>IF(AZ13=1,G13,0)</f>
        <v>0</v>
      </c>
      <c r="BB13" s="251">
        <f>IF(AZ13=2,G13,0)</f>
        <v>0</v>
      </c>
      <c r="BC13" s="251">
        <f>IF(AZ13=3,G13,0)</f>
        <v>0</v>
      </c>
      <c r="BD13" s="251">
        <f>IF(AZ13=4,G13,0)</f>
        <v>0</v>
      </c>
      <c r="BE13" s="251">
        <f>IF(AZ13=5,G13,0)</f>
        <v>0</v>
      </c>
      <c r="CA13" s="290">
        <v>1</v>
      </c>
      <c r="CB13" s="290">
        <v>1</v>
      </c>
    </row>
    <row r="14" spans="1:80">
      <c r="A14" s="291"/>
      <c r="B14" s="298"/>
      <c r="C14" s="299" t="s">
        <v>121</v>
      </c>
      <c r="D14" s="300"/>
      <c r="E14" s="301">
        <v>8.6</v>
      </c>
      <c r="F14" s="302"/>
      <c r="G14" s="303"/>
      <c r="H14" s="304"/>
      <c r="I14" s="296"/>
      <c r="J14" s="305"/>
      <c r="K14" s="296"/>
      <c r="M14" s="297" t="s">
        <v>121</v>
      </c>
      <c r="O14" s="281"/>
    </row>
    <row r="15" spans="1:80">
      <c r="A15" s="282">
        <v>5</v>
      </c>
      <c r="B15" s="283" t="s">
        <v>122</v>
      </c>
      <c r="C15" s="284" t="s">
        <v>123</v>
      </c>
      <c r="D15" s="285" t="s">
        <v>110</v>
      </c>
      <c r="E15" s="286">
        <v>41</v>
      </c>
      <c r="F15" s="286">
        <v>0</v>
      </c>
      <c r="G15" s="287">
        <f>E15*F15</f>
        <v>0</v>
      </c>
      <c r="H15" s="288">
        <v>0</v>
      </c>
      <c r="I15" s="289">
        <f>E15*H15</f>
        <v>0</v>
      </c>
      <c r="J15" s="288">
        <v>0</v>
      </c>
      <c r="K15" s="289">
        <f>E15*J15</f>
        <v>0</v>
      </c>
      <c r="O15" s="281">
        <v>2</v>
      </c>
      <c r="AA15" s="251">
        <v>1</v>
      </c>
      <c r="AB15" s="251">
        <v>1</v>
      </c>
      <c r="AC15" s="251">
        <v>1</v>
      </c>
      <c r="AZ15" s="251">
        <v>1</v>
      </c>
      <c r="BA15" s="251">
        <f>IF(AZ15=1,G15,0)</f>
        <v>0</v>
      </c>
      <c r="BB15" s="251">
        <f>IF(AZ15=2,G15,0)</f>
        <v>0</v>
      </c>
      <c r="BC15" s="251">
        <f>IF(AZ15=3,G15,0)</f>
        <v>0</v>
      </c>
      <c r="BD15" s="251">
        <f>IF(AZ15=4,G15,0)</f>
        <v>0</v>
      </c>
      <c r="BE15" s="251">
        <f>IF(AZ15=5,G15,0)</f>
        <v>0</v>
      </c>
      <c r="CA15" s="290">
        <v>1</v>
      </c>
      <c r="CB15" s="290">
        <v>1</v>
      </c>
    </row>
    <row r="16" spans="1:80">
      <c r="A16" s="291"/>
      <c r="B16" s="298"/>
      <c r="C16" s="299" t="s">
        <v>124</v>
      </c>
      <c r="D16" s="300"/>
      <c r="E16" s="301">
        <v>41</v>
      </c>
      <c r="F16" s="302"/>
      <c r="G16" s="303"/>
      <c r="H16" s="304"/>
      <c r="I16" s="296"/>
      <c r="J16" s="305"/>
      <c r="K16" s="296"/>
      <c r="M16" s="297" t="s">
        <v>124</v>
      </c>
      <c r="O16" s="281"/>
    </row>
    <row r="17" spans="1:80">
      <c r="A17" s="282">
        <v>6</v>
      </c>
      <c r="B17" s="283" t="s">
        <v>125</v>
      </c>
      <c r="C17" s="284" t="s">
        <v>126</v>
      </c>
      <c r="D17" s="285" t="s">
        <v>120</v>
      </c>
      <c r="E17" s="286">
        <v>22.777999999999999</v>
      </c>
      <c r="F17" s="286">
        <v>0</v>
      </c>
      <c r="G17" s="287">
        <f>E17*F17</f>
        <v>0</v>
      </c>
      <c r="H17" s="288">
        <v>0</v>
      </c>
      <c r="I17" s="289">
        <f>E17*H17</f>
        <v>0</v>
      </c>
      <c r="J17" s="288">
        <v>0</v>
      </c>
      <c r="K17" s="289">
        <f>E17*J17</f>
        <v>0</v>
      </c>
      <c r="O17" s="281">
        <v>2</v>
      </c>
      <c r="AA17" s="251">
        <v>1</v>
      </c>
      <c r="AB17" s="251">
        <v>1</v>
      </c>
      <c r="AC17" s="251">
        <v>1</v>
      </c>
      <c r="AZ17" s="251">
        <v>1</v>
      </c>
      <c r="BA17" s="251">
        <f>IF(AZ17=1,G17,0)</f>
        <v>0</v>
      </c>
      <c r="BB17" s="251">
        <f>IF(AZ17=2,G17,0)</f>
        <v>0</v>
      </c>
      <c r="BC17" s="251">
        <f>IF(AZ17=3,G17,0)</f>
        <v>0</v>
      </c>
      <c r="BD17" s="251">
        <f>IF(AZ17=4,G17,0)</f>
        <v>0</v>
      </c>
      <c r="BE17" s="251">
        <f>IF(AZ17=5,G17,0)</f>
        <v>0</v>
      </c>
      <c r="CA17" s="290">
        <v>1</v>
      </c>
      <c r="CB17" s="290">
        <v>1</v>
      </c>
    </row>
    <row r="18" spans="1:80">
      <c r="A18" s="291"/>
      <c r="B18" s="298"/>
      <c r="C18" s="299" t="s">
        <v>127</v>
      </c>
      <c r="D18" s="300"/>
      <c r="E18" s="301">
        <v>22.777999999999999</v>
      </c>
      <c r="F18" s="302"/>
      <c r="G18" s="303"/>
      <c r="H18" s="304"/>
      <c r="I18" s="296"/>
      <c r="J18" s="305"/>
      <c r="K18" s="296"/>
      <c r="M18" s="297" t="s">
        <v>127</v>
      </c>
      <c r="O18" s="281"/>
    </row>
    <row r="19" spans="1:80">
      <c r="A19" s="282">
        <v>7</v>
      </c>
      <c r="B19" s="283" t="s">
        <v>128</v>
      </c>
      <c r="C19" s="284" t="s">
        <v>129</v>
      </c>
      <c r="D19" s="285" t="s">
        <v>120</v>
      </c>
      <c r="E19" s="286">
        <v>22.777999999999999</v>
      </c>
      <c r="F19" s="286">
        <v>0</v>
      </c>
      <c r="G19" s="287">
        <f>E19*F19</f>
        <v>0</v>
      </c>
      <c r="H19" s="288">
        <v>0</v>
      </c>
      <c r="I19" s="289">
        <f>E19*H19</f>
        <v>0</v>
      </c>
      <c r="J19" s="288">
        <v>0</v>
      </c>
      <c r="K19" s="289">
        <f>E19*J19</f>
        <v>0</v>
      </c>
      <c r="O19" s="281">
        <v>2</v>
      </c>
      <c r="AA19" s="251">
        <v>1</v>
      </c>
      <c r="AB19" s="251">
        <v>1</v>
      </c>
      <c r="AC19" s="251">
        <v>1</v>
      </c>
      <c r="AZ19" s="251">
        <v>1</v>
      </c>
      <c r="BA19" s="251">
        <f>IF(AZ19=1,G19,0)</f>
        <v>0</v>
      </c>
      <c r="BB19" s="251">
        <f>IF(AZ19=2,G19,0)</f>
        <v>0</v>
      </c>
      <c r="BC19" s="251">
        <f>IF(AZ19=3,G19,0)</f>
        <v>0</v>
      </c>
      <c r="BD19" s="251">
        <f>IF(AZ19=4,G19,0)</f>
        <v>0</v>
      </c>
      <c r="BE19" s="251">
        <f>IF(AZ19=5,G19,0)</f>
        <v>0</v>
      </c>
      <c r="CA19" s="290">
        <v>1</v>
      </c>
      <c r="CB19" s="290">
        <v>1</v>
      </c>
    </row>
    <row r="20" spans="1:80">
      <c r="A20" s="282">
        <v>8</v>
      </c>
      <c r="B20" s="283" t="s">
        <v>130</v>
      </c>
      <c r="C20" s="284" t="s">
        <v>131</v>
      </c>
      <c r="D20" s="285" t="s">
        <v>120</v>
      </c>
      <c r="E20" s="286">
        <v>21.877800000000001</v>
      </c>
      <c r="F20" s="286">
        <v>0</v>
      </c>
      <c r="G20" s="287">
        <f>E20*F20</f>
        <v>0</v>
      </c>
      <c r="H20" s="288">
        <v>0</v>
      </c>
      <c r="I20" s="289">
        <f>E20*H20</f>
        <v>0</v>
      </c>
      <c r="J20" s="288">
        <v>0</v>
      </c>
      <c r="K20" s="289">
        <f>E20*J20</f>
        <v>0</v>
      </c>
      <c r="O20" s="281">
        <v>2</v>
      </c>
      <c r="AA20" s="251">
        <v>1</v>
      </c>
      <c r="AB20" s="251">
        <v>1</v>
      </c>
      <c r="AC20" s="251">
        <v>1</v>
      </c>
      <c r="AZ20" s="251">
        <v>1</v>
      </c>
      <c r="BA20" s="251">
        <f>IF(AZ20=1,G20,0)</f>
        <v>0</v>
      </c>
      <c r="BB20" s="251">
        <f>IF(AZ20=2,G20,0)</f>
        <v>0</v>
      </c>
      <c r="BC20" s="251">
        <f>IF(AZ20=3,G20,0)</f>
        <v>0</v>
      </c>
      <c r="BD20" s="251">
        <f>IF(AZ20=4,G20,0)</f>
        <v>0</v>
      </c>
      <c r="BE20" s="251">
        <f>IF(AZ20=5,G20,0)</f>
        <v>0</v>
      </c>
      <c r="CA20" s="290">
        <v>1</v>
      </c>
      <c r="CB20" s="290">
        <v>1</v>
      </c>
    </row>
    <row r="21" spans="1:80">
      <c r="A21" s="291"/>
      <c r="B21" s="298"/>
      <c r="C21" s="299" t="s">
        <v>132</v>
      </c>
      <c r="D21" s="300"/>
      <c r="E21" s="301">
        <v>9.0779999999999994</v>
      </c>
      <c r="F21" s="302"/>
      <c r="G21" s="303"/>
      <c r="H21" s="304"/>
      <c r="I21" s="296"/>
      <c r="J21" s="305"/>
      <c r="K21" s="296"/>
      <c r="M21" s="297" t="s">
        <v>132</v>
      </c>
      <c r="O21" s="281"/>
    </row>
    <row r="22" spans="1:80">
      <c r="A22" s="291"/>
      <c r="B22" s="298"/>
      <c r="C22" s="299" t="s">
        <v>133</v>
      </c>
      <c r="D22" s="300"/>
      <c r="E22" s="301">
        <v>11.89</v>
      </c>
      <c r="F22" s="302"/>
      <c r="G22" s="303"/>
      <c r="H22" s="304"/>
      <c r="I22" s="296"/>
      <c r="J22" s="305"/>
      <c r="K22" s="296"/>
      <c r="M22" s="297" t="s">
        <v>133</v>
      </c>
      <c r="O22" s="281"/>
    </row>
    <row r="23" spans="1:80">
      <c r="A23" s="291"/>
      <c r="B23" s="298"/>
      <c r="C23" s="299" t="s">
        <v>134</v>
      </c>
      <c r="D23" s="300"/>
      <c r="E23" s="301">
        <v>0.90980000000000005</v>
      </c>
      <c r="F23" s="302"/>
      <c r="G23" s="303"/>
      <c r="H23" s="304"/>
      <c r="I23" s="296"/>
      <c r="J23" s="305"/>
      <c r="K23" s="296"/>
      <c r="M23" s="297" t="s">
        <v>134</v>
      </c>
      <c r="O23" s="281"/>
    </row>
    <row r="24" spans="1:80">
      <c r="A24" s="282">
        <v>9</v>
      </c>
      <c r="B24" s="283" t="s">
        <v>135</v>
      </c>
      <c r="C24" s="284" t="s">
        <v>136</v>
      </c>
      <c r="D24" s="285" t="s">
        <v>120</v>
      </c>
      <c r="E24" s="286">
        <v>21.877800000000001</v>
      </c>
      <c r="F24" s="286">
        <v>0</v>
      </c>
      <c r="G24" s="287">
        <f>E24*F24</f>
        <v>0</v>
      </c>
      <c r="H24" s="288">
        <v>0</v>
      </c>
      <c r="I24" s="289">
        <f>E24*H24</f>
        <v>0</v>
      </c>
      <c r="J24" s="288">
        <v>0</v>
      </c>
      <c r="K24" s="289">
        <f>E24*J24</f>
        <v>0</v>
      </c>
      <c r="O24" s="281">
        <v>2</v>
      </c>
      <c r="AA24" s="251">
        <v>1</v>
      </c>
      <c r="AB24" s="251">
        <v>1</v>
      </c>
      <c r="AC24" s="251">
        <v>1</v>
      </c>
      <c r="AZ24" s="251">
        <v>1</v>
      </c>
      <c r="BA24" s="251">
        <f>IF(AZ24=1,G24,0)</f>
        <v>0</v>
      </c>
      <c r="BB24" s="251">
        <f>IF(AZ24=2,G24,0)</f>
        <v>0</v>
      </c>
      <c r="BC24" s="251">
        <f>IF(AZ24=3,G24,0)</f>
        <v>0</v>
      </c>
      <c r="BD24" s="251">
        <f>IF(AZ24=4,G24,0)</f>
        <v>0</v>
      </c>
      <c r="BE24" s="251">
        <f>IF(AZ24=5,G24,0)</f>
        <v>0</v>
      </c>
      <c r="CA24" s="290">
        <v>1</v>
      </c>
      <c r="CB24" s="290">
        <v>1</v>
      </c>
    </row>
    <row r="25" spans="1:80">
      <c r="A25" s="282">
        <v>10</v>
      </c>
      <c r="B25" s="283" t="s">
        <v>137</v>
      </c>
      <c r="C25" s="284" t="s">
        <v>138</v>
      </c>
      <c r="D25" s="285" t="s">
        <v>120</v>
      </c>
      <c r="E25" s="286">
        <v>53.255800000000001</v>
      </c>
      <c r="F25" s="286">
        <v>0</v>
      </c>
      <c r="G25" s="287">
        <f>E25*F25</f>
        <v>0</v>
      </c>
      <c r="H25" s="288">
        <v>0</v>
      </c>
      <c r="I25" s="289">
        <f>E25*H25</f>
        <v>0</v>
      </c>
      <c r="J25" s="288">
        <v>0</v>
      </c>
      <c r="K25" s="289">
        <f>E25*J25</f>
        <v>0</v>
      </c>
      <c r="O25" s="281">
        <v>2</v>
      </c>
      <c r="AA25" s="251">
        <v>1</v>
      </c>
      <c r="AB25" s="251">
        <v>1</v>
      </c>
      <c r="AC25" s="251">
        <v>1</v>
      </c>
      <c r="AZ25" s="251">
        <v>1</v>
      </c>
      <c r="BA25" s="251">
        <f>IF(AZ25=1,G25,0)</f>
        <v>0</v>
      </c>
      <c r="BB25" s="251">
        <f>IF(AZ25=2,G25,0)</f>
        <v>0</v>
      </c>
      <c r="BC25" s="251">
        <f>IF(AZ25=3,G25,0)</f>
        <v>0</v>
      </c>
      <c r="BD25" s="251">
        <f>IF(AZ25=4,G25,0)</f>
        <v>0</v>
      </c>
      <c r="BE25" s="251">
        <f>IF(AZ25=5,G25,0)</f>
        <v>0</v>
      </c>
      <c r="CA25" s="290">
        <v>1</v>
      </c>
      <c r="CB25" s="290">
        <v>1</v>
      </c>
    </row>
    <row r="26" spans="1:80">
      <c r="A26" s="291"/>
      <c r="B26" s="298"/>
      <c r="C26" s="299" t="s">
        <v>139</v>
      </c>
      <c r="D26" s="300"/>
      <c r="E26" s="301">
        <v>8.6</v>
      </c>
      <c r="F26" s="302"/>
      <c r="G26" s="303"/>
      <c r="H26" s="304"/>
      <c r="I26" s="296"/>
      <c r="J26" s="305"/>
      <c r="K26" s="296"/>
      <c r="M26" s="297" t="s">
        <v>139</v>
      </c>
      <c r="O26" s="281"/>
    </row>
    <row r="27" spans="1:80">
      <c r="A27" s="291"/>
      <c r="B27" s="298"/>
      <c r="C27" s="299" t="s">
        <v>140</v>
      </c>
      <c r="D27" s="300"/>
      <c r="E27" s="301">
        <v>22.777999999999999</v>
      </c>
      <c r="F27" s="302"/>
      <c r="G27" s="303"/>
      <c r="H27" s="304"/>
      <c r="I27" s="296"/>
      <c r="J27" s="305"/>
      <c r="K27" s="296"/>
      <c r="M27" s="297" t="s">
        <v>140</v>
      </c>
      <c r="O27" s="281"/>
    </row>
    <row r="28" spans="1:80">
      <c r="A28" s="291"/>
      <c r="B28" s="298"/>
      <c r="C28" s="299" t="s">
        <v>141</v>
      </c>
      <c r="D28" s="300"/>
      <c r="E28" s="301">
        <v>21.877800000000001</v>
      </c>
      <c r="F28" s="302"/>
      <c r="G28" s="303"/>
      <c r="H28" s="304"/>
      <c r="I28" s="296"/>
      <c r="J28" s="305"/>
      <c r="K28" s="296"/>
      <c r="M28" s="297" t="s">
        <v>141</v>
      </c>
      <c r="O28" s="281"/>
    </row>
    <row r="29" spans="1:80">
      <c r="A29" s="282">
        <v>11</v>
      </c>
      <c r="B29" s="283" t="s">
        <v>142</v>
      </c>
      <c r="C29" s="284" t="s">
        <v>143</v>
      </c>
      <c r="D29" s="285" t="s">
        <v>120</v>
      </c>
      <c r="E29" s="286">
        <v>53.255800000000001</v>
      </c>
      <c r="F29" s="286">
        <v>0</v>
      </c>
      <c r="G29" s="287">
        <f>E29*F29</f>
        <v>0</v>
      </c>
      <c r="H29" s="288">
        <v>0</v>
      </c>
      <c r="I29" s="289">
        <f>E29*H29</f>
        <v>0</v>
      </c>
      <c r="J29" s="288">
        <v>0</v>
      </c>
      <c r="K29" s="289">
        <f>E29*J29</f>
        <v>0</v>
      </c>
      <c r="O29" s="281">
        <v>2</v>
      </c>
      <c r="AA29" s="251">
        <v>1</v>
      </c>
      <c r="AB29" s="251">
        <v>1</v>
      </c>
      <c r="AC29" s="251">
        <v>1</v>
      </c>
      <c r="AZ29" s="251">
        <v>1</v>
      </c>
      <c r="BA29" s="251">
        <f>IF(AZ29=1,G29,0)</f>
        <v>0</v>
      </c>
      <c r="BB29" s="251">
        <f>IF(AZ29=2,G29,0)</f>
        <v>0</v>
      </c>
      <c r="BC29" s="251">
        <f>IF(AZ29=3,G29,0)</f>
        <v>0</v>
      </c>
      <c r="BD29" s="251">
        <f>IF(AZ29=4,G29,0)</f>
        <v>0</v>
      </c>
      <c r="BE29" s="251">
        <f>IF(AZ29=5,G29,0)</f>
        <v>0</v>
      </c>
      <c r="CA29" s="290">
        <v>1</v>
      </c>
      <c r="CB29" s="290">
        <v>1</v>
      </c>
    </row>
    <row r="30" spans="1:80">
      <c r="A30" s="282">
        <v>12</v>
      </c>
      <c r="B30" s="283" t="s">
        <v>144</v>
      </c>
      <c r="C30" s="284" t="s">
        <v>145</v>
      </c>
      <c r="D30" s="285" t="s">
        <v>120</v>
      </c>
      <c r="E30" s="286">
        <v>1065.116</v>
      </c>
      <c r="F30" s="286">
        <v>0</v>
      </c>
      <c r="G30" s="287">
        <f>E30*F30</f>
        <v>0</v>
      </c>
      <c r="H30" s="288">
        <v>0</v>
      </c>
      <c r="I30" s="289">
        <f>E30*H30</f>
        <v>0</v>
      </c>
      <c r="J30" s="288">
        <v>0</v>
      </c>
      <c r="K30" s="289">
        <f>E30*J30</f>
        <v>0</v>
      </c>
      <c r="O30" s="281">
        <v>2</v>
      </c>
      <c r="AA30" s="251">
        <v>1</v>
      </c>
      <c r="AB30" s="251">
        <v>1</v>
      </c>
      <c r="AC30" s="251">
        <v>1</v>
      </c>
      <c r="AZ30" s="251">
        <v>1</v>
      </c>
      <c r="BA30" s="251">
        <f>IF(AZ30=1,G30,0)</f>
        <v>0</v>
      </c>
      <c r="BB30" s="251">
        <f>IF(AZ30=2,G30,0)</f>
        <v>0</v>
      </c>
      <c r="BC30" s="251">
        <f>IF(AZ30=3,G30,0)</f>
        <v>0</v>
      </c>
      <c r="BD30" s="251">
        <f>IF(AZ30=4,G30,0)</f>
        <v>0</v>
      </c>
      <c r="BE30" s="251">
        <f>IF(AZ30=5,G30,0)</f>
        <v>0</v>
      </c>
      <c r="CA30" s="290">
        <v>1</v>
      </c>
      <c r="CB30" s="290">
        <v>1</v>
      </c>
    </row>
    <row r="31" spans="1:80">
      <c r="A31" s="291"/>
      <c r="B31" s="292"/>
      <c r="C31" s="293" t="s">
        <v>146</v>
      </c>
      <c r="D31" s="294"/>
      <c r="E31" s="294"/>
      <c r="F31" s="294"/>
      <c r="G31" s="295"/>
      <c r="I31" s="296"/>
      <c r="K31" s="296"/>
      <c r="L31" s="297" t="s">
        <v>146</v>
      </c>
      <c r="O31" s="281">
        <v>3</v>
      </c>
    </row>
    <row r="32" spans="1:80">
      <c r="A32" s="291"/>
      <c r="B32" s="298"/>
      <c r="C32" s="299" t="s">
        <v>147</v>
      </c>
      <c r="D32" s="300"/>
      <c r="E32" s="301">
        <v>1065.116</v>
      </c>
      <c r="F32" s="302"/>
      <c r="G32" s="303"/>
      <c r="H32" s="304"/>
      <c r="I32" s="296"/>
      <c r="J32" s="305"/>
      <c r="K32" s="296"/>
      <c r="M32" s="297" t="s">
        <v>147</v>
      </c>
      <c r="O32" s="281"/>
    </row>
    <row r="33" spans="1:80">
      <c r="A33" s="282">
        <v>13</v>
      </c>
      <c r="B33" s="283" t="s">
        <v>148</v>
      </c>
      <c r="C33" s="284" t="s">
        <v>149</v>
      </c>
      <c r="D33" s="285" t="s">
        <v>120</v>
      </c>
      <c r="E33" s="286">
        <v>53.255800000000001</v>
      </c>
      <c r="F33" s="286">
        <v>0</v>
      </c>
      <c r="G33" s="287">
        <f>E33*F33</f>
        <v>0</v>
      </c>
      <c r="H33" s="288">
        <v>0</v>
      </c>
      <c r="I33" s="289">
        <f>E33*H33</f>
        <v>0</v>
      </c>
      <c r="J33" s="288">
        <v>0</v>
      </c>
      <c r="K33" s="289">
        <f>E33*J33</f>
        <v>0</v>
      </c>
      <c r="O33" s="281">
        <v>2</v>
      </c>
      <c r="AA33" s="251">
        <v>1</v>
      </c>
      <c r="AB33" s="251">
        <v>1</v>
      </c>
      <c r="AC33" s="251">
        <v>1</v>
      </c>
      <c r="AZ33" s="251">
        <v>1</v>
      </c>
      <c r="BA33" s="251">
        <f>IF(AZ33=1,G33,0)</f>
        <v>0</v>
      </c>
      <c r="BB33" s="251">
        <f>IF(AZ33=2,G33,0)</f>
        <v>0</v>
      </c>
      <c r="BC33" s="251">
        <f>IF(AZ33=3,G33,0)</f>
        <v>0</v>
      </c>
      <c r="BD33" s="251">
        <f>IF(AZ33=4,G33,0)</f>
        <v>0</v>
      </c>
      <c r="BE33" s="251">
        <f>IF(AZ33=5,G33,0)</f>
        <v>0</v>
      </c>
      <c r="CA33" s="290">
        <v>1</v>
      </c>
      <c r="CB33" s="290">
        <v>1</v>
      </c>
    </row>
    <row r="34" spans="1:80">
      <c r="A34" s="282">
        <v>14</v>
      </c>
      <c r="B34" s="283" t="s">
        <v>150</v>
      </c>
      <c r="C34" s="284" t="s">
        <v>151</v>
      </c>
      <c r="D34" s="285" t="s">
        <v>120</v>
      </c>
      <c r="E34" s="286">
        <v>53.255800000000001</v>
      </c>
      <c r="F34" s="286">
        <v>0</v>
      </c>
      <c r="G34" s="287">
        <f>E34*F34</f>
        <v>0</v>
      </c>
      <c r="H34" s="288">
        <v>0</v>
      </c>
      <c r="I34" s="289">
        <f>E34*H34</f>
        <v>0</v>
      </c>
      <c r="J34" s="288">
        <v>0</v>
      </c>
      <c r="K34" s="289">
        <f>E34*J34</f>
        <v>0</v>
      </c>
      <c r="O34" s="281">
        <v>2</v>
      </c>
      <c r="AA34" s="251">
        <v>1</v>
      </c>
      <c r="AB34" s="251">
        <v>1</v>
      </c>
      <c r="AC34" s="251">
        <v>1</v>
      </c>
      <c r="AZ34" s="251">
        <v>1</v>
      </c>
      <c r="BA34" s="251">
        <f>IF(AZ34=1,G34,0)</f>
        <v>0</v>
      </c>
      <c r="BB34" s="251">
        <f>IF(AZ34=2,G34,0)</f>
        <v>0</v>
      </c>
      <c r="BC34" s="251">
        <f>IF(AZ34=3,G34,0)</f>
        <v>0</v>
      </c>
      <c r="BD34" s="251">
        <f>IF(AZ34=4,G34,0)</f>
        <v>0</v>
      </c>
      <c r="BE34" s="251">
        <f>IF(AZ34=5,G34,0)</f>
        <v>0</v>
      </c>
      <c r="CA34" s="290">
        <v>1</v>
      </c>
      <c r="CB34" s="290">
        <v>1</v>
      </c>
    </row>
    <row r="35" spans="1:80">
      <c r="A35" s="306"/>
      <c r="B35" s="307" t="s">
        <v>97</v>
      </c>
      <c r="C35" s="308" t="s">
        <v>107</v>
      </c>
      <c r="D35" s="309"/>
      <c r="E35" s="310"/>
      <c r="F35" s="311"/>
      <c r="G35" s="312">
        <f>SUM(G7:G34)</f>
        <v>0</v>
      </c>
      <c r="H35" s="313"/>
      <c r="I35" s="314">
        <f>SUM(I7:I34)</f>
        <v>0</v>
      </c>
      <c r="J35" s="313"/>
      <c r="K35" s="314">
        <f>SUM(K7:K34)</f>
        <v>-30.410000000003276</v>
      </c>
      <c r="O35" s="281">
        <v>4</v>
      </c>
      <c r="BA35" s="315">
        <f>SUM(BA7:BA34)</f>
        <v>0</v>
      </c>
      <c r="BB35" s="315">
        <f>SUM(BB7:BB34)</f>
        <v>0</v>
      </c>
      <c r="BC35" s="315">
        <f>SUM(BC7:BC34)</f>
        <v>0</v>
      </c>
      <c r="BD35" s="315">
        <f>SUM(BD7:BD34)</f>
        <v>0</v>
      </c>
      <c r="BE35" s="315">
        <f>SUM(BE7:BE34)</f>
        <v>0</v>
      </c>
    </row>
    <row r="36" spans="1:80">
      <c r="A36" s="271" t="s">
        <v>93</v>
      </c>
      <c r="B36" s="272" t="s">
        <v>152</v>
      </c>
      <c r="C36" s="273" t="s">
        <v>153</v>
      </c>
      <c r="D36" s="274"/>
      <c r="E36" s="275"/>
      <c r="F36" s="275"/>
      <c r="G36" s="276"/>
      <c r="H36" s="277"/>
      <c r="I36" s="278"/>
      <c r="J36" s="279"/>
      <c r="K36" s="280"/>
      <c r="O36" s="281">
        <v>1</v>
      </c>
    </row>
    <row r="37" spans="1:80" ht="22.5">
      <c r="A37" s="282">
        <v>15</v>
      </c>
      <c r="B37" s="283" t="s">
        <v>155</v>
      </c>
      <c r="C37" s="284" t="s">
        <v>156</v>
      </c>
      <c r="D37" s="285" t="s">
        <v>120</v>
      </c>
      <c r="E37" s="286">
        <v>36.613199999999999</v>
      </c>
      <c r="F37" s="286">
        <v>0</v>
      </c>
      <c r="G37" s="287">
        <f>E37*F37</f>
        <v>0</v>
      </c>
      <c r="H37" s="288">
        <v>2.45329000000129</v>
      </c>
      <c r="I37" s="289">
        <f>E37*H37</f>
        <v>89.822797428047224</v>
      </c>
      <c r="J37" s="288">
        <v>0</v>
      </c>
      <c r="K37" s="289">
        <f>E37*J37</f>
        <v>0</v>
      </c>
      <c r="O37" s="281">
        <v>2</v>
      </c>
      <c r="AA37" s="251">
        <v>1</v>
      </c>
      <c r="AB37" s="251">
        <v>1</v>
      </c>
      <c r="AC37" s="251">
        <v>1</v>
      </c>
      <c r="AZ37" s="251">
        <v>1</v>
      </c>
      <c r="BA37" s="251">
        <f>IF(AZ37=1,G37,0)</f>
        <v>0</v>
      </c>
      <c r="BB37" s="251">
        <f>IF(AZ37=2,G37,0)</f>
        <v>0</v>
      </c>
      <c r="BC37" s="251">
        <f>IF(AZ37=3,G37,0)</f>
        <v>0</v>
      </c>
      <c r="BD37" s="251">
        <f>IF(AZ37=4,G37,0)</f>
        <v>0</v>
      </c>
      <c r="BE37" s="251">
        <f>IF(AZ37=5,G37,0)</f>
        <v>0</v>
      </c>
      <c r="CA37" s="290">
        <v>1</v>
      </c>
      <c r="CB37" s="290">
        <v>1</v>
      </c>
    </row>
    <row r="38" spans="1:80">
      <c r="A38" s="291"/>
      <c r="B38" s="298"/>
      <c r="C38" s="299" t="s">
        <v>157</v>
      </c>
      <c r="D38" s="300"/>
      <c r="E38" s="301">
        <v>20.957999999999998</v>
      </c>
      <c r="F38" s="302"/>
      <c r="G38" s="303"/>
      <c r="H38" s="304"/>
      <c r="I38" s="296"/>
      <c r="J38" s="305"/>
      <c r="K38" s="296"/>
      <c r="M38" s="297" t="s">
        <v>157</v>
      </c>
      <c r="O38" s="281"/>
    </row>
    <row r="39" spans="1:80">
      <c r="A39" s="291"/>
      <c r="B39" s="298"/>
      <c r="C39" s="299" t="s">
        <v>158</v>
      </c>
      <c r="D39" s="300"/>
      <c r="E39" s="301">
        <v>15.655200000000001</v>
      </c>
      <c r="F39" s="302"/>
      <c r="G39" s="303"/>
      <c r="H39" s="304"/>
      <c r="I39" s="296"/>
      <c r="J39" s="305"/>
      <c r="K39" s="296"/>
      <c r="M39" s="297" t="s">
        <v>158</v>
      </c>
      <c r="O39" s="281"/>
    </row>
    <row r="40" spans="1:80">
      <c r="A40" s="282">
        <v>16</v>
      </c>
      <c r="B40" s="283" t="s">
        <v>159</v>
      </c>
      <c r="C40" s="284" t="s">
        <v>160</v>
      </c>
      <c r="D40" s="285" t="s">
        <v>120</v>
      </c>
      <c r="E40" s="286">
        <v>4.5389999999999997</v>
      </c>
      <c r="F40" s="286">
        <v>0</v>
      </c>
      <c r="G40" s="287">
        <f>E40*F40</f>
        <v>0</v>
      </c>
      <c r="H40" s="288">
        <v>1.93970000000081</v>
      </c>
      <c r="I40" s="289">
        <f>E40*H40</f>
        <v>8.8042983000036763</v>
      </c>
      <c r="J40" s="288">
        <v>0</v>
      </c>
      <c r="K40" s="289">
        <f>E40*J40</f>
        <v>0</v>
      </c>
      <c r="O40" s="281">
        <v>2</v>
      </c>
      <c r="AA40" s="251">
        <v>1</v>
      </c>
      <c r="AB40" s="251">
        <v>1</v>
      </c>
      <c r="AC40" s="251">
        <v>1</v>
      </c>
      <c r="AZ40" s="251">
        <v>1</v>
      </c>
      <c r="BA40" s="251">
        <f>IF(AZ40=1,G40,0)</f>
        <v>0</v>
      </c>
      <c r="BB40" s="251">
        <f>IF(AZ40=2,G40,0)</f>
        <v>0</v>
      </c>
      <c r="BC40" s="251">
        <f>IF(AZ40=3,G40,0)</f>
        <v>0</v>
      </c>
      <c r="BD40" s="251">
        <f>IF(AZ40=4,G40,0)</f>
        <v>0</v>
      </c>
      <c r="BE40" s="251">
        <f>IF(AZ40=5,G40,0)</f>
        <v>0</v>
      </c>
      <c r="CA40" s="290">
        <v>1</v>
      </c>
      <c r="CB40" s="290">
        <v>1</v>
      </c>
    </row>
    <row r="41" spans="1:80">
      <c r="A41" s="291"/>
      <c r="B41" s="298"/>
      <c r="C41" s="299" t="s">
        <v>161</v>
      </c>
      <c r="D41" s="300"/>
      <c r="E41" s="301">
        <v>4.5389999999999997</v>
      </c>
      <c r="F41" s="302"/>
      <c r="G41" s="303"/>
      <c r="H41" s="304"/>
      <c r="I41" s="296"/>
      <c r="J41" s="305"/>
      <c r="K41" s="296"/>
      <c r="M41" s="297" t="s">
        <v>161</v>
      </c>
      <c r="O41" s="281"/>
    </row>
    <row r="42" spans="1:80">
      <c r="A42" s="282">
        <v>17</v>
      </c>
      <c r="B42" s="283" t="s">
        <v>162</v>
      </c>
      <c r="C42" s="284" t="s">
        <v>163</v>
      </c>
      <c r="D42" s="285" t="s">
        <v>120</v>
      </c>
      <c r="E42" s="286">
        <v>5.8894000000000002</v>
      </c>
      <c r="F42" s="286">
        <v>0</v>
      </c>
      <c r="G42" s="287">
        <f>E42*F42</f>
        <v>0</v>
      </c>
      <c r="H42" s="288">
        <v>2.45329000000129</v>
      </c>
      <c r="I42" s="289">
        <f>E42*H42</f>
        <v>14.448406126007598</v>
      </c>
      <c r="J42" s="288">
        <v>0</v>
      </c>
      <c r="K42" s="289">
        <f>E42*J42</f>
        <v>0</v>
      </c>
      <c r="O42" s="281">
        <v>2</v>
      </c>
      <c r="AA42" s="251">
        <v>1</v>
      </c>
      <c r="AB42" s="251">
        <v>1</v>
      </c>
      <c r="AC42" s="251">
        <v>1</v>
      </c>
      <c r="AZ42" s="251">
        <v>1</v>
      </c>
      <c r="BA42" s="251">
        <f>IF(AZ42=1,G42,0)</f>
        <v>0</v>
      </c>
      <c r="BB42" s="251">
        <f>IF(AZ42=2,G42,0)</f>
        <v>0</v>
      </c>
      <c r="BC42" s="251">
        <f>IF(AZ42=3,G42,0)</f>
        <v>0</v>
      </c>
      <c r="BD42" s="251">
        <f>IF(AZ42=4,G42,0)</f>
        <v>0</v>
      </c>
      <c r="BE42" s="251">
        <f>IF(AZ42=5,G42,0)</f>
        <v>0</v>
      </c>
      <c r="CA42" s="290">
        <v>1</v>
      </c>
      <c r="CB42" s="290">
        <v>1</v>
      </c>
    </row>
    <row r="43" spans="1:80">
      <c r="A43" s="291"/>
      <c r="B43" s="298"/>
      <c r="C43" s="299" t="s">
        <v>164</v>
      </c>
      <c r="D43" s="300"/>
      <c r="E43" s="301">
        <v>5.3526999999999996</v>
      </c>
      <c r="F43" s="302"/>
      <c r="G43" s="303"/>
      <c r="H43" s="304"/>
      <c r="I43" s="296"/>
      <c r="J43" s="305"/>
      <c r="K43" s="296"/>
      <c r="M43" s="297" t="s">
        <v>164</v>
      </c>
      <c r="O43" s="281"/>
    </row>
    <row r="44" spans="1:80">
      <c r="A44" s="291"/>
      <c r="B44" s="298"/>
      <c r="C44" s="299" t="s">
        <v>165</v>
      </c>
      <c r="D44" s="300"/>
      <c r="E44" s="301">
        <v>0.53659999999999997</v>
      </c>
      <c r="F44" s="302"/>
      <c r="G44" s="303"/>
      <c r="H44" s="304"/>
      <c r="I44" s="296"/>
      <c r="J44" s="305"/>
      <c r="K44" s="296"/>
      <c r="M44" s="297" t="s">
        <v>165</v>
      </c>
      <c r="O44" s="281"/>
    </row>
    <row r="45" spans="1:80">
      <c r="A45" s="282">
        <v>18</v>
      </c>
      <c r="B45" s="283" t="s">
        <v>166</v>
      </c>
      <c r="C45" s="284" t="s">
        <v>167</v>
      </c>
      <c r="D45" s="285" t="s">
        <v>110</v>
      </c>
      <c r="E45" s="286">
        <v>4.8071999999999999</v>
      </c>
      <c r="F45" s="286">
        <v>0</v>
      </c>
      <c r="G45" s="287">
        <f>E45*F45</f>
        <v>0</v>
      </c>
      <c r="H45" s="288">
        <v>3.9249999999981397E-2</v>
      </c>
      <c r="I45" s="289">
        <f>E45*H45</f>
        <v>0.18868259999991058</v>
      </c>
      <c r="J45" s="288">
        <v>0</v>
      </c>
      <c r="K45" s="289">
        <f>E45*J45</f>
        <v>0</v>
      </c>
      <c r="O45" s="281">
        <v>2</v>
      </c>
      <c r="AA45" s="251">
        <v>1</v>
      </c>
      <c r="AB45" s="251">
        <v>1</v>
      </c>
      <c r="AC45" s="251">
        <v>1</v>
      </c>
      <c r="AZ45" s="251">
        <v>1</v>
      </c>
      <c r="BA45" s="251">
        <f>IF(AZ45=1,G45,0)</f>
        <v>0</v>
      </c>
      <c r="BB45" s="251">
        <f>IF(AZ45=2,G45,0)</f>
        <v>0</v>
      </c>
      <c r="BC45" s="251">
        <f>IF(AZ45=3,G45,0)</f>
        <v>0</v>
      </c>
      <c r="BD45" s="251">
        <f>IF(AZ45=4,G45,0)</f>
        <v>0</v>
      </c>
      <c r="BE45" s="251">
        <f>IF(AZ45=5,G45,0)</f>
        <v>0</v>
      </c>
      <c r="CA45" s="290">
        <v>1</v>
      </c>
      <c r="CB45" s="290">
        <v>1</v>
      </c>
    </row>
    <row r="46" spans="1:80">
      <c r="A46" s="291"/>
      <c r="B46" s="298"/>
      <c r="C46" s="299" t="s">
        <v>168</v>
      </c>
      <c r="D46" s="300"/>
      <c r="E46" s="301">
        <v>3.78</v>
      </c>
      <c r="F46" s="302"/>
      <c r="G46" s="303"/>
      <c r="H46" s="304"/>
      <c r="I46" s="296"/>
      <c r="J46" s="305"/>
      <c r="K46" s="296"/>
      <c r="M46" s="297" t="s">
        <v>168</v>
      </c>
      <c r="O46" s="281"/>
    </row>
    <row r="47" spans="1:80">
      <c r="A47" s="291"/>
      <c r="B47" s="298"/>
      <c r="C47" s="299" t="s">
        <v>169</v>
      </c>
      <c r="D47" s="300"/>
      <c r="E47" s="301">
        <v>1.0271999999999999</v>
      </c>
      <c r="F47" s="302"/>
      <c r="G47" s="303"/>
      <c r="H47" s="304"/>
      <c r="I47" s="296"/>
      <c r="J47" s="305"/>
      <c r="K47" s="296"/>
      <c r="M47" s="297" t="s">
        <v>169</v>
      </c>
      <c r="O47" s="281"/>
    </row>
    <row r="48" spans="1:80">
      <c r="A48" s="282">
        <v>19</v>
      </c>
      <c r="B48" s="283" t="s">
        <v>170</v>
      </c>
      <c r="C48" s="284" t="s">
        <v>171</v>
      </c>
      <c r="D48" s="285" t="s">
        <v>110</v>
      </c>
      <c r="E48" s="286">
        <v>4.8071999999999999</v>
      </c>
      <c r="F48" s="286">
        <v>0</v>
      </c>
      <c r="G48" s="287">
        <f>E48*F48</f>
        <v>0</v>
      </c>
      <c r="H48" s="288">
        <v>0</v>
      </c>
      <c r="I48" s="289">
        <f>E48*H48</f>
        <v>0</v>
      </c>
      <c r="J48" s="288">
        <v>0</v>
      </c>
      <c r="K48" s="289">
        <f>E48*J48</f>
        <v>0</v>
      </c>
      <c r="O48" s="281">
        <v>2</v>
      </c>
      <c r="AA48" s="251">
        <v>1</v>
      </c>
      <c r="AB48" s="251">
        <v>1</v>
      </c>
      <c r="AC48" s="251">
        <v>1</v>
      </c>
      <c r="AZ48" s="251">
        <v>1</v>
      </c>
      <c r="BA48" s="251">
        <f>IF(AZ48=1,G48,0)</f>
        <v>0</v>
      </c>
      <c r="BB48" s="251">
        <f>IF(AZ48=2,G48,0)</f>
        <v>0</v>
      </c>
      <c r="BC48" s="251">
        <f>IF(AZ48=3,G48,0)</f>
        <v>0</v>
      </c>
      <c r="BD48" s="251">
        <f>IF(AZ48=4,G48,0)</f>
        <v>0</v>
      </c>
      <c r="BE48" s="251">
        <f>IF(AZ48=5,G48,0)</f>
        <v>0</v>
      </c>
      <c r="CA48" s="290">
        <v>1</v>
      </c>
      <c r="CB48" s="290">
        <v>1</v>
      </c>
    </row>
    <row r="49" spans="1:80" ht="22.5">
      <c r="A49" s="282">
        <v>20</v>
      </c>
      <c r="B49" s="283" t="s">
        <v>172</v>
      </c>
      <c r="C49" s="284" t="s">
        <v>173</v>
      </c>
      <c r="D49" s="285" t="s">
        <v>174</v>
      </c>
      <c r="E49" s="286">
        <v>0.17430000000000001</v>
      </c>
      <c r="F49" s="286">
        <v>0</v>
      </c>
      <c r="G49" s="287">
        <f>E49*F49</f>
        <v>0</v>
      </c>
      <c r="H49" s="288">
        <v>1.0570200000001899</v>
      </c>
      <c r="I49" s="289">
        <f>E49*H49</f>
        <v>0.18423858600003312</v>
      </c>
      <c r="J49" s="288">
        <v>0</v>
      </c>
      <c r="K49" s="289">
        <f>E49*J49</f>
        <v>0</v>
      </c>
      <c r="O49" s="281">
        <v>2</v>
      </c>
      <c r="AA49" s="251">
        <v>1</v>
      </c>
      <c r="AB49" s="251">
        <v>1</v>
      </c>
      <c r="AC49" s="251">
        <v>1</v>
      </c>
      <c r="AZ49" s="251">
        <v>1</v>
      </c>
      <c r="BA49" s="251">
        <f>IF(AZ49=1,G49,0)</f>
        <v>0</v>
      </c>
      <c r="BB49" s="251">
        <f>IF(AZ49=2,G49,0)</f>
        <v>0</v>
      </c>
      <c r="BC49" s="251">
        <f>IF(AZ49=3,G49,0)</f>
        <v>0</v>
      </c>
      <c r="BD49" s="251">
        <f>IF(AZ49=4,G49,0)</f>
        <v>0</v>
      </c>
      <c r="BE49" s="251">
        <f>IF(AZ49=5,G49,0)</f>
        <v>0</v>
      </c>
      <c r="CA49" s="290">
        <v>1</v>
      </c>
      <c r="CB49" s="290">
        <v>1</v>
      </c>
    </row>
    <row r="50" spans="1:80">
      <c r="A50" s="291"/>
      <c r="B50" s="292"/>
      <c r="C50" s="293" t="s">
        <v>175</v>
      </c>
      <c r="D50" s="294"/>
      <c r="E50" s="294"/>
      <c r="F50" s="294"/>
      <c r="G50" s="295"/>
      <c r="I50" s="296"/>
      <c r="K50" s="296"/>
      <c r="L50" s="297" t="s">
        <v>175</v>
      </c>
      <c r="O50" s="281">
        <v>3</v>
      </c>
    </row>
    <row r="51" spans="1:80">
      <c r="A51" s="291"/>
      <c r="B51" s="298"/>
      <c r="C51" s="299" t="s">
        <v>176</v>
      </c>
      <c r="D51" s="300"/>
      <c r="E51" s="301">
        <v>0.17430000000000001</v>
      </c>
      <c r="F51" s="302"/>
      <c r="G51" s="303"/>
      <c r="H51" s="304"/>
      <c r="I51" s="296"/>
      <c r="J51" s="305"/>
      <c r="K51" s="296"/>
      <c r="M51" s="297" t="s">
        <v>176</v>
      </c>
      <c r="O51" s="281"/>
    </row>
    <row r="52" spans="1:80">
      <c r="A52" s="282">
        <v>21</v>
      </c>
      <c r="B52" s="283" t="s">
        <v>177</v>
      </c>
      <c r="C52" s="284" t="s">
        <v>178</v>
      </c>
      <c r="D52" s="285" t="s">
        <v>110</v>
      </c>
      <c r="E52" s="286">
        <v>35.685000000000002</v>
      </c>
      <c r="F52" s="286">
        <v>0</v>
      </c>
      <c r="G52" s="287">
        <f>E52*F52</f>
        <v>0</v>
      </c>
      <c r="H52" s="288">
        <v>4.99999999999723E-4</v>
      </c>
      <c r="I52" s="289">
        <f>E52*H52</f>
        <v>1.7842499999990116E-2</v>
      </c>
      <c r="J52" s="288">
        <v>0</v>
      </c>
      <c r="K52" s="289">
        <f>E52*J52</f>
        <v>0</v>
      </c>
      <c r="O52" s="281">
        <v>2</v>
      </c>
      <c r="AA52" s="251">
        <v>1</v>
      </c>
      <c r="AB52" s="251">
        <v>1</v>
      </c>
      <c r="AC52" s="251">
        <v>1</v>
      </c>
      <c r="AZ52" s="251">
        <v>1</v>
      </c>
      <c r="BA52" s="251">
        <f>IF(AZ52=1,G52,0)</f>
        <v>0</v>
      </c>
      <c r="BB52" s="251">
        <f>IF(AZ52=2,G52,0)</f>
        <v>0</v>
      </c>
      <c r="BC52" s="251">
        <f>IF(AZ52=3,G52,0)</f>
        <v>0</v>
      </c>
      <c r="BD52" s="251">
        <f>IF(AZ52=4,G52,0)</f>
        <v>0</v>
      </c>
      <c r="BE52" s="251">
        <f>IF(AZ52=5,G52,0)</f>
        <v>0</v>
      </c>
      <c r="CA52" s="290">
        <v>1</v>
      </c>
      <c r="CB52" s="290">
        <v>1</v>
      </c>
    </row>
    <row r="53" spans="1:80">
      <c r="A53" s="291"/>
      <c r="B53" s="298"/>
      <c r="C53" s="299" t="s">
        <v>179</v>
      </c>
      <c r="D53" s="300"/>
      <c r="E53" s="301">
        <v>35.685000000000002</v>
      </c>
      <c r="F53" s="302"/>
      <c r="G53" s="303"/>
      <c r="H53" s="304"/>
      <c r="I53" s="296"/>
      <c r="J53" s="305"/>
      <c r="K53" s="296"/>
      <c r="M53" s="297" t="s">
        <v>179</v>
      </c>
      <c r="O53" s="281"/>
    </row>
    <row r="54" spans="1:80">
      <c r="A54" s="282">
        <v>22</v>
      </c>
      <c r="B54" s="283" t="s">
        <v>180</v>
      </c>
      <c r="C54" s="284" t="s">
        <v>181</v>
      </c>
      <c r="D54" s="285" t="s">
        <v>110</v>
      </c>
      <c r="E54" s="286">
        <v>30</v>
      </c>
      <c r="F54" s="286">
        <v>0</v>
      </c>
      <c r="G54" s="287">
        <f>E54*F54</f>
        <v>0</v>
      </c>
      <c r="H54" s="288">
        <v>1.9999999999992199E-5</v>
      </c>
      <c r="I54" s="289">
        <f>E54*H54</f>
        <v>5.9999999999976598E-4</v>
      </c>
      <c r="J54" s="288">
        <v>0</v>
      </c>
      <c r="K54" s="289">
        <f>E54*J54</f>
        <v>0</v>
      </c>
      <c r="O54" s="281">
        <v>2</v>
      </c>
      <c r="AA54" s="251">
        <v>1</v>
      </c>
      <c r="AB54" s="251">
        <v>1</v>
      </c>
      <c r="AC54" s="251">
        <v>1</v>
      </c>
      <c r="AZ54" s="251">
        <v>1</v>
      </c>
      <c r="BA54" s="251">
        <f>IF(AZ54=1,G54,0)</f>
        <v>0</v>
      </c>
      <c r="BB54" s="251">
        <f>IF(AZ54=2,G54,0)</f>
        <v>0</v>
      </c>
      <c r="BC54" s="251">
        <f>IF(AZ54=3,G54,0)</f>
        <v>0</v>
      </c>
      <c r="BD54" s="251">
        <f>IF(AZ54=4,G54,0)</f>
        <v>0</v>
      </c>
      <c r="BE54" s="251">
        <f>IF(AZ54=5,G54,0)</f>
        <v>0</v>
      </c>
      <c r="CA54" s="290">
        <v>1</v>
      </c>
      <c r="CB54" s="290">
        <v>1</v>
      </c>
    </row>
    <row r="55" spans="1:80">
      <c r="A55" s="291"/>
      <c r="B55" s="298"/>
      <c r="C55" s="299" t="s">
        <v>182</v>
      </c>
      <c r="D55" s="300"/>
      <c r="E55" s="301">
        <v>30</v>
      </c>
      <c r="F55" s="302"/>
      <c r="G55" s="303"/>
      <c r="H55" s="304"/>
      <c r="I55" s="296"/>
      <c r="J55" s="305"/>
      <c r="K55" s="296"/>
      <c r="M55" s="297" t="s">
        <v>182</v>
      </c>
      <c r="O55" s="281"/>
    </row>
    <row r="56" spans="1:80">
      <c r="A56" s="282">
        <v>23</v>
      </c>
      <c r="B56" s="283" t="s">
        <v>183</v>
      </c>
      <c r="C56" s="284" t="s">
        <v>184</v>
      </c>
      <c r="D56" s="285" t="s">
        <v>120</v>
      </c>
      <c r="E56" s="286">
        <v>26</v>
      </c>
      <c r="F56" s="286">
        <v>0</v>
      </c>
      <c r="G56" s="287">
        <f>E56*F56</f>
        <v>0</v>
      </c>
      <c r="H56" s="288">
        <v>2.3785500000012698</v>
      </c>
      <c r="I56" s="289">
        <f>E56*H56</f>
        <v>61.842300000033013</v>
      </c>
      <c r="J56" s="288">
        <v>0</v>
      </c>
      <c r="K56" s="289">
        <f>E56*J56</f>
        <v>0</v>
      </c>
      <c r="O56" s="281">
        <v>2</v>
      </c>
      <c r="AA56" s="251">
        <v>1</v>
      </c>
      <c r="AB56" s="251">
        <v>1</v>
      </c>
      <c r="AC56" s="251">
        <v>1</v>
      </c>
      <c r="AZ56" s="251">
        <v>1</v>
      </c>
      <c r="BA56" s="251">
        <f>IF(AZ56=1,G56,0)</f>
        <v>0</v>
      </c>
      <c r="BB56" s="251">
        <f>IF(AZ56=2,G56,0)</f>
        <v>0</v>
      </c>
      <c r="BC56" s="251">
        <f>IF(AZ56=3,G56,0)</f>
        <v>0</v>
      </c>
      <c r="BD56" s="251">
        <f>IF(AZ56=4,G56,0)</f>
        <v>0</v>
      </c>
      <c r="BE56" s="251">
        <f>IF(AZ56=5,G56,0)</f>
        <v>0</v>
      </c>
      <c r="CA56" s="290">
        <v>1</v>
      </c>
      <c r="CB56" s="290">
        <v>1</v>
      </c>
    </row>
    <row r="57" spans="1:80">
      <c r="A57" s="291"/>
      <c r="B57" s="298"/>
      <c r="C57" s="299" t="s">
        <v>185</v>
      </c>
      <c r="D57" s="300"/>
      <c r="E57" s="301">
        <v>26</v>
      </c>
      <c r="F57" s="302"/>
      <c r="G57" s="303"/>
      <c r="H57" s="304"/>
      <c r="I57" s="296"/>
      <c r="J57" s="305"/>
      <c r="K57" s="296"/>
      <c r="M57" s="297" t="s">
        <v>185</v>
      </c>
      <c r="O57" s="281"/>
    </row>
    <row r="58" spans="1:80">
      <c r="A58" s="306"/>
      <c r="B58" s="307" t="s">
        <v>97</v>
      </c>
      <c r="C58" s="308" t="s">
        <v>154</v>
      </c>
      <c r="D58" s="309"/>
      <c r="E58" s="310"/>
      <c r="F58" s="311"/>
      <c r="G58" s="312">
        <f>SUM(G36:G57)</f>
        <v>0</v>
      </c>
      <c r="H58" s="313"/>
      <c r="I58" s="314">
        <f>SUM(I36:I57)</f>
        <v>175.30916554009144</v>
      </c>
      <c r="J58" s="313"/>
      <c r="K58" s="314">
        <f>SUM(K36:K57)</f>
        <v>0</v>
      </c>
      <c r="O58" s="281">
        <v>4</v>
      </c>
      <c r="BA58" s="315">
        <f>SUM(BA36:BA57)</f>
        <v>0</v>
      </c>
      <c r="BB58" s="315">
        <f>SUM(BB36:BB57)</f>
        <v>0</v>
      </c>
      <c r="BC58" s="315">
        <f>SUM(BC36:BC57)</f>
        <v>0</v>
      </c>
      <c r="BD58" s="315">
        <f>SUM(BD36:BD57)</f>
        <v>0</v>
      </c>
      <c r="BE58" s="315">
        <f>SUM(BE36:BE57)</f>
        <v>0</v>
      </c>
    </row>
    <row r="59" spans="1:80">
      <c r="A59" s="271" t="s">
        <v>93</v>
      </c>
      <c r="B59" s="272" t="s">
        <v>186</v>
      </c>
      <c r="C59" s="273" t="s">
        <v>187</v>
      </c>
      <c r="D59" s="274"/>
      <c r="E59" s="275"/>
      <c r="F59" s="275"/>
      <c r="G59" s="276"/>
      <c r="H59" s="277"/>
      <c r="I59" s="278"/>
      <c r="J59" s="279"/>
      <c r="K59" s="280"/>
      <c r="O59" s="281">
        <v>1</v>
      </c>
    </row>
    <row r="60" spans="1:80">
      <c r="A60" s="282">
        <v>24</v>
      </c>
      <c r="B60" s="283" t="s">
        <v>189</v>
      </c>
      <c r="C60" s="284" t="s">
        <v>190</v>
      </c>
      <c r="D60" s="285" t="s">
        <v>120</v>
      </c>
      <c r="E60" s="286">
        <v>6.9749999999999996</v>
      </c>
      <c r="F60" s="286">
        <v>0</v>
      </c>
      <c r="G60" s="287">
        <f>E60*F60</f>
        <v>0</v>
      </c>
      <c r="H60" s="288">
        <v>2.6607799999983399</v>
      </c>
      <c r="I60" s="289">
        <f>E60*H60</f>
        <v>18.55894049998842</v>
      </c>
      <c r="J60" s="288">
        <v>0</v>
      </c>
      <c r="K60" s="289">
        <f>E60*J60</f>
        <v>0</v>
      </c>
      <c r="O60" s="281">
        <v>2</v>
      </c>
      <c r="AA60" s="251">
        <v>1</v>
      </c>
      <c r="AB60" s="251">
        <v>1</v>
      </c>
      <c r="AC60" s="251">
        <v>1</v>
      </c>
      <c r="AZ60" s="251">
        <v>1</v>
      </c>
      <c r="BA60" s="251">
        <f>IF(AZ60=1,G60,0)</f>
        <v>0</v>
      </c>
      <c r="BB60" s="251">
        <f>IF(AZ60=2,G60,0)</f>
        <v>0</v>
      </c>
      <c r="BC60" s="251">
        <f>IF(AZ60=3,G60,0)</f>
        <v>0</v>
      </c>
      <c r="BD60" s="251">
        <f>IF(AZ60=4,G60,0)</f>
        <v>0</v>
      </c>
      <c r="BE60" s="251">
        <f>IF(AZ60=5,G60,0)</f>
        <v>0</v>
      </c>
      <c r="CA60" s="290">
        <v>1</v>
      </c>
      <c r="CB60" s="290">
        <v>1</v>
      </c>
    </row>
    <row r="61" spans="1:80">
      <c r="A61" s="291"/>
      <c r="B61" s="298"/>
      <c r="C61" s="299" t="s">
        <v>191</v>
      </c>
      <c r="D61" s="300"/>
      <c r="E61" s="301">
        <v>1.56</v>
      </c>
      <c r="F61" s="302"/>
      <c r="G61" s="303"/>
      <c r="H61" s="304"/>
      <c r="I61" s="296"/>
      <c r="J61" s="305"/>
      <c r="K61" s="296"/>
      <c r="M61" s="297" t="s">
        <v>191</v>
      </c>
      <c r="O61" s="281"/>
    </row>
    <row r="62" spans="1:80">
      <c r="A62" s="291"/>
      <c r="B62" s="298"/>
      <c r="C62" s="299" t="s">
        <v>192</v>
      </c>
      <c r="D62" s="300"/>
      <c r="E62" s="301">
        <v>5.415</v>
      </c>
      <c r="F62" s="302"/>
      <c r="G62" s="303"/>
      <c r="H62" s="304"/>
      <c r="I62" s="296"/>
      <c r="J62" s="305"/>
      <c r="K62" s="296"/>
      <c r="M62" s="297" t="s">
        <v>192</v>
      </c>
      <c r="O62" s="281"/>
    </row>
    <row r="63" spans="1:80">
      <c r="A63" s="282">
        <v>25</v>
      </c>
      <c r="B63" s="283" t="s">
        <v>193</v>
      </c>
      <c r="C63" s="284" t="s">
        <v>194</v>
      </c>
      <c r="D63" s="285" t="s">
        <v>120</v>
      </c>
      <c r="E63" s="286">
        <v>6.9749999999999996</v>
      </c>
      <c r="F63" s="286">
        <v>0</v>
      </c>
      <c r="G63" s="287">
        <f>E63*F63</f>
        <v>0</v>
      </c>
      <c r="H63" s="288">
        <v>0</v>
      </c>
      <c r="I63" s="289">
        <f>E63*H63</f>
        <v>0</v>
      </c>
      <c r="J63" s="288">
        <v>0</v>
      </c>
      <c r="K63" s="289">
        <f>E63*J63</f>
        <v>0</v>
      </c>
      <c r="O63" s="281">
        <v>2</v>
      </c>
      <c r="AA63" s="251">
        <v>1</v>
      </c>
      <c r="AB63" s="251">
        <v>1</v>
      </c>
      <c r="AC63" s="251">
        <v>1</v>
      </c>
      <c r="AZ63" s="251">
        <v>1</v>
      </c>
      <c r="BA63" s="251">
        <f>IF(AZ63=1,G63,0)</f>
        <v>0</v>
      </c>
      <c r="BB63" s="251">
        <f>IF(AZ63=2,G63,0)</f>
        <v>0</v>
      </c>
      <c r="BC63" s="251">
        <f>IF(AZ63=3,G63,0)</f>
        <v>0</v>
      </c>
      <c r="BD63" s="251">
        <f>IF(AZ63=4,G63,0)</f>
        <v>0</v>
      </c>
      <c r="BE63" s="251">
        <f>IF(AZ63=5,G63,0)</f>
        <v>0</v>
      </c>
      <c r="CA63" s="290">
        <v>1</v>
      </c>
      <c r="CB63" s="290">
        <v>1</v>
      </c>
    </row>
    <row r="64" spans="1:80">
      <c r="A64" s="282">
        <v>26</v>
      </c>
      <c r="B64" s="283" t="s">
        <v>195</v>
      </c>
      <c r="C64" s="284" t="s">
        <v>196</v>
      </c>
      <c r="D64" s="285" t="s">
        <v>197</v>
      </c>
      <c r="E64" s="286">
        <v>66.14</v>
      </c>
      <c r="F64" s="286">
        <v>0</v>
      </c>
      <c r="G64" s="287">
        <f>E64*F64</f>
        <v>0</v>
      </c>
      <c r="H64" s="288">
        <v>0.17292999999995101</v>
      </c>
      <c r="I64" s="289">
        <f>E64*H64</f>
        <v>11.437590199996761</v>
      </c>
      <c r="J64" s="288">
        <v>0</v>
      </c>
      <c r="K64" s="289">
        <f>E64*J64</f>
        <v>0</v>
      </c>
      <c r="O64" s="281">
        <v>2</v>
      </c>
      <c r="AA64" s="251">
        <v>1</v>
      </c>
      <c r="AB64" s="251">
        <v>1</v>
      </c>
      <c r="AC64" s="251">
        <v>1</v>
      </c>
      <c r="AZ64" s="251">
        <v>1</v>
      </c>
      <c r="BA64" s="251">
        <f>IF(AZ64=1,G64,0)</f>
        <v>0</v>
      </c>
      <c r="BB64" s="251">
        <f>IF(AZ64=2,G64,0)</f>
        <v>0</v>
      </c>
      <c r="BC64" s="251">
        <f>IF(AZ64=3,G64,0)</f>
        <v>0</v>
      </c>
      <c r="BD64" s="251">
        <f>IF(AZ64=4,G64,0)</f>
        <v>0</v>
      </c>
      <c r="BE64" s="251">
        <f>IF(AZ64=5,G64,0)</f>
        <v>0</v>
      </c>
      <c r="CA64" s="290">
        <v>1</v>
      </c>
      <c r="CB64" s="290">
        <v>1</v>
      </c>
    </row>
    <row r="65" spans="1:80">
      <c r="A65" s="291"/>
      <c r="B65" s="298"/>
      <c r="C65" s="299" t="s">
        <v>198</v>
      </c>
      <c r="D65" s="300"/>
      <c r="E65" s="301">
        <v>69</v>
      </c>
      <c r="F65" s="302"/>
      <c r="G65" s="303"/>
      <c r="H65" s="304"/>
      <c r="I65" s="296"/>
      <c r="J65" s="305"/>
      <c r="K65" s="296"/>
      <c r="M65" s="297" t="s">
        <v>198</v>
      </c>
      <c r="O65" s="281"/>
    </row>
    <row r="66" spans="1:80">
      <c r="A66" s="291"/>
      <c r="B66" s="298"/>
      <c r="C66" s="299" t="s">
        <v>199</v>
      </c>
      <c r="D66" s="300"/>
      <c r="E66" s="301">
        <v>-2.86</v>
      </c>
      <c r="F66" s="302"/>
      <c r="G66" s="303"/>
      <c r="H66" s="304"/>
      <c r="I66" s="296"/>
      <c r="J66" s="305"/>
      <c r="K66" s="296"/>
      <c r="M66" s="297" t="s">
        <v>199</v>
      </c>
      <c r="O66" s="281"/>
    </row>
    <row r="67" spans="1:80">
      <c r="A67" s="282">
        <v>27</v>
      </c>
      <c r="B67" s="283" t="s">
        <v>200</v>
      </c>
      <c r="C67" s="284" t="s">
        <v>201</v>
      </c>
      <c r="D67" s="285" t="s">
        <v>110</v>
      </c>
      <c r="E67" s="286">
        <v>5.55</v>
      </c>
      <c r="F67" s="286">
        <v>0</v>
      </c>
      <c r="G67" s="287">
        <f>E67*F67</f>
        <v>0</v>
      </c>
      <c r="H67" s="288">
        <v>7.0600000000013097E-2</v>
      </c>
      <c r="I67" s="289">
        <f>E67*H67</f>
        <v>0.39183000000007268</v>
      </c>
      <c r="J67" s="288">
        <v>0</v>
      </c>
      <c r="K67" s="289">
        <f>E67*J67</f>
        <v>0</v>
      </c>
      <c r="O67" s="281">
        <v>2</v>
      </c>
      <c r="AA67" s="251">
        <v>1</v>
      </c>
      <c r="AB67" s="251">
        <v>1</v>
      </c>
      <c r="AC67" s="251">
        <v>1</v>
      </c>
      <c r="AZ67" s="251">
        <v>1</v>
      </c>
      <c r="BA67" s="251">
        <f>IF(AZ67=1,G67,0)</f>
        <v>0</v>
      </c>
      <c r="BB67" s="251">
        <f>IF(AZ67=2,G67,0)</f>
        <v>0</v>
      </c>
      <c r="BC67" s="251">
        <f>IF(AZ67=3,G67,0)</f>
        <v>0</v>
      </c>
      <c r="BD67" s="251">
        <f>IF(AZ67=4,G67,0)</f>
        <v>0</v>
      </c>
      <c r="BE67" s="251">
        <f>IF(AZ67=5,G67,0)</f>
        <v>0</v>
      </c>
      <c r="CA67" s="290">
        <v>1</v>
      </c>
      <c r="CB67" s="290">
        <v>1</v>
      </c>
    </row>
    <row r="68" spans="1:80">
      <c r="A68" s="291"/>
      <c r="B68" s="298"/>
      <c r="C68" s="299" t="s">
        <v>202</v>
      </c>
      <c r="D68" s="300"/>
      <c r="E68" s="301">
        <v>5.55</v>
      </c>
      <c r="F68" s="302"/>
      <c r="G68" s="303"/>
      <c r="H68" s="304"/>
      <c r="I68" s="296"/>
      <c r="J68" s="305"/>
      <c r="K68" s="296"/>
      <c r="M68" s="297" t="s">
        <v>202</v>
      </c>
      <c r="O68" s="281"/>
    </row>
    <row r="69" spans="1:80">
      <c r="A69" s="282">
        <v>28</v>
      </c>
      <c r="B69" s="283" t="s">
        <v>203</v>
      </c>
      <c r="C69" s="284" t="s">
        <v>204</v>
      </c>
      <c r="D69" s="285" t="s">
        <v>205</v>
      </c>
      <c r="E69" s="286">
        <v>2</v>
      </c>
      <c r="F69" s="286">
        <v>0</v>
      </c>
      <c r="G69" s="287">
        <f>E69*F69</f>
        <v>0</v>
      </c>
      <c r="H69" s="288">
        <v>1.92900000000122E-2</v>
      </c>
      <c r="I69" s="289">
        <f>E69*H69</f>
        <v>3.85800000000244E-2</v>
      </c>
      <c r="J69" s="288">
        <v>0</v>
      </c>
      <c r="K69" s="289">
        <f>E69*J69</f>
        <v>0</v>
      </c>
      <c r="O69" s="281">
        <v>2</v>
      </c>
      <c r="AA69" s="251">
        <v>1</v>
      </c>
      <c r="AB69" s="251">
        <v>1</v>
      </c>
      <c r="AC69" s="251">
        <v>1</v>
      </c>
      <c r="AZ69" s="251">
        <v>1</v>
      </c>
      <c r="BA69" s="251">
        <f>IF(AZ69=1,G69,0)</f>
        <v>0</v>
      </c>
      <c r="BB69" s="251">
        <f>IF(AZ69=2,G69,0)</f>
        <v>0</v>
      </c>
      <c r="BC69" s="251">
        <f>IF(AZ69=3,G69,0)</f>
        <v>0</v>
      </c>
      <c r="BD69" s="251">
        <f>IF(AZ69=4,G69,0)</f>
        <v>0</v>
      </c>
      <c r="BE69" s="251">
        <f>IF(AZ69=5,G69,0)</f>
        <v>0</v>
      </c>
      <c r="CA69" s="290">
        <v>1</v>
      </c>
      <c r="CB69" s="290">
        <v>1</v>
      </c>
    </row>
    <row r="70" spans="1:80">
      <c r="A70" s="282">
        <v>29</v>
      </c>
      <c r="B70" s="283" t="s">
        <v>206</v>
      </c>
      <c r="C70" s="284" t="s">
        <v>207</v>
      </c>
      <c r="D70" s="285" t="s">
        <v>197</v>
      </c>
      <c r="E70" s="286">
        <v>1.2749999999999999</v>
      </c>
      <c r="F70" s="286">
        <v>0</v>
      </c>
      <c r="G70" s="287">
        <f>E70*F70</f>
        <v>0</v>
      </c>
      <c r="H70" s="288">
        <v>0.20566000000008</v>
      </c>
      <c r="I70" s="289">
        <f>E70*H70</f>
        <v>0.26221650000010199</v>
      </c>
      <c r="J70" s="288">
        <v>0</v>
      </c>
      <c r="K70" s="289">
        <f>E70*J70</f>
        <v>0</v>
      </c>
      <c r="O70" s="281">
        <v>2</v>
      </c>
      <c r="AA70" s="251">
        <v>1</v>
      </c>
      <c r="AB70" s="251">
        <v>1</v>
      </c>
      <c r="AC70" s="251">
        <v>1</v>
      </c>
      <c r="AZ70" s="251">
        <v>1</v>
      </c>
      <c r="BA70" s="251">
        <f>IF(AZ70=1,G70,0)</f>
        <v>0</v>
      </c>
      <c r="BB70" s="251">
        <f>IF(AZ70=2,G70,0)</f>
        <v>0</v>
      </c>
      <c r="BC70" s="251">
        <f>IF(AZ70=3,G70,0)</f>
        <v>0</v>
      </c>
      <c r="BD70" s="251">
        <f>IF(AZ70=4,G70,0)</f>
        <v>0</v>
      </c>
      <c r="BE70" s="251">
        <f>IF(AZ70=5,G70,0)</f>
        <v>0</v>
      </c>
      <c r="CA70" s="290">
        <v>1</v>
      </c>
      <c r="CB70" s="290">
        <v>1</v>
      </c>
    </row>
    <row r="71" spans="1:80">
      <c r="A71" s="291"/>
      <c r="B71" s="298"/>
      <c r="C71" s="299" t="s">
        <v>208</v>
      </c>
      <c r="D71" s="300"/>
      <c r="E71" s="301">
        <v>1.2749999999999999</v>
      </c>
      <c r="F71" s="302"/>
      <c r="G71" s="303"/>
      <c r="H71" s="304"/>
      <c r="I71" s="296"/>
      <c r="J71" s="305"/>
      <c r="K71" s="296"/>
      <c r="M71" s="297" t="s">
        <v>208</v>
      </c>
      <c r="O71" s="281"/>
    </row>
    <row r="72" spans="1:80" ht="22.5">
      <c r="A72" s="282">
        <v>30</v>
      </c>
      <c r="B72" s="283" t="s">
        <v>209</v>
      </c>
      <c r="C72" s="284" t="s">
        <v>210</v>
      </c>
      <c r="D72" s="285" t="s">
        <v>211</v>
      </c>
      <c r="E72" s="286">
        <v>1</v>
      </c>
      <c r="F72" s="286">
        <v>0</v>
      </c>
      <c r="G72" s="287">
        <f>E72*F72</f>
        <v>0</v>
      </c>
      <c r="H72" s="288">
        <v>0</v>
      </c>
      <c r="I72" s="289">
        <f>E72*H72</f>
        <v>0</v>
      </c>
      <c r="J72" s="288">
        <v>0</v>
      </c>
      <c r="K72" s="289">
        <f>E72*J72</f>
        <v>0</v>
      </c>
      <c r="O72" s="281">
        <v>2</v>
      </c>
      <c r="AA72" s="251">
        <v>1</v>
      </c>
      <c r="AB72" s="251">
        <v>1</v>
      </c>
      <c r="AC72" s="251">
        <v>1</v>
      </c>
      <c r="AZ72" s="251">
        <v>1</v>
      </c>
      <c r="BA72" s="251">
        <f>IF(AZ72=1,G72,0)</f>
        <v>0</v>
      </c>
      <c r="BB72" s="251">
        <f>IF(AZ72=2,G72,0)</f>
        <v>0</v>
      </c>
      <c r="BC72" s="251">
        <f>IF(AZ72=3,G72,0)</f>
        <v>0</v>
      </c>
      <c r="BD72" s="251">
        <f>IF(AZ72=4,G72,0)</f>
        <v>0</v>
      </c>
      <c r="BE72" s="251">
        <f>IF(AZ72=5,G72,0)</f>
        <v>0</v>
      </c>
      <c r="CA72" s="290">
        <v>1</v>
      </c>
      <c r="CB72" s="290">
        <v>1</v>
      </c>
    </row>
    <row r="73" spans="1:80">
      <c r="A73" s="291"/>
      <c r="B73" s="292"/>
      <c r="C73" s="293" t="s">
        <v>212</v>
      </c>
      <c r="D73" s="294"/>
      <c r="E73" s="294"/>
      <c r="F73" s="294"/>
      <c r="G73" s="295"/>
      <c r="I73" s="296"/>
      <c r="K73" s="296"/>
      <c r="L73" s="297" t="s">
        <v>212</v>
      </c>
      <c r="O73" s="281">
        <v>3</v>
      </c>
    </row>
    <row r="74" spans="1:80">
      <c r="A74" s="291"/>
      <c r="B74" s="292"/>
      <c r="C74" s="293" t="s">
        <v>213</v>
      </c>
      <c r="D74" s="294"/>
      <c r="E74" s="294"/>
      <c r="F74" s="294"/>
      <c r="G74" s="295"/>
      <c r="I74" s="296"/>
      <c r="K74" s="296"/>
      <c r="L74" s="297" t="s">
        <v>213</v>
      </c>
      <c r="O74" s="281">
        <v>3</v>
      </c>
    </row>
    <row r="75" spans="1:80">
      <c r="A75" s="291"/>
      <c r="B75" s="292"/>
      <c r="C75" s="293" t="s">
        <v>214</v>
      </c>
      <c r="D75" s="294"/>
      <c r="E75" s="294"/>
      <c r="F75" s="294"/>
      <c r="G75" s="295"/>
      <c r="I75" s="296"/>
      <c r="K75" s="296"/>
      <c r="L75" s="297" t="s">
        <v>214</v>
      </c>
      <c r="O75" s="281">
        <v>3</v>
      </c>
    </row>
    <row r="76" spans="1:80">
      <c r="A76" s="291"/>
      <c r="B76" s="292"/>
      <c r="C76" s="293" t="s">
        <v>215</v>
      </c>
      <c r="D76" s="294"/>
      <c r="E76" s="294"/>
      <c r="F76" s="294"/>
      <c r="G76" s="295"/>
      <c r="I76" s="296"/>
      <c r="K76" s="296"/>
      <c r="L76" s="297" t="s">
        <v>215</v>
      </c>
      <c r="O76" s="281">
        <v>3</v>
      </c>
    </row>
    <row r="77" spans="1:80">
      <c r="A77" s="291"/>
      <c r="B77" s="292"/>
      <c r="C77" s="293" t="s">
        <v>216</v>
      </c>
      <c r="D77" s="294"/>
      <c r="E77" s="294"/>
      <c r="F77" s="294"/>
      <c r="G77" s="295"/>
      <c r="I77" s="296"/>
      <c r="K77" s="296"/>
      <c r="L77" s="297" t="s">
        <v>216</v>
      </c>
      <c r="O77" s="281">
        <v>3</v>
      </c>
    </row>
    <row r="78" spans="1:80">
      <c r="A78" s="291"/>
      <c r="B78" s="292"/>
      <c r="C78" s="293" t="s">
        <v>217</v>
      </c>
      <c r="D78" s="294"/>
      <c r="E78" s="294"/>
      <c r="F78" s="294"/>
      <c r="G78" s="295"/>
      <c r="I78" s="296"/>
      <c r="K78" s="296"/>
      <c r="L78" s="297" t="s">
        <v>217</v>
      </c>
      <c r="O78" s="281">
        <v>3</v>
      </c>
    </row>
    <row r="79" spans="1:80">
      <c r="A79" s="306"/>
      <c r="B79" s="307" t="s">
        <v>97</v>
      </c>
      <c r="C79" s="308" t="s">
        <v>188</v>
      </c>
      <c r="D79" s="309"/>
      <c r="E79" s="310"/>
      <c r="F79" s="311"/>
      <c r="G79" s="312">
        <f>SUM(G59:G78)</f>
        <v>0</v>
      </c>
      <c r="H79" s="313"/>
      <c r="I79" s="314">
        <f>SUM(I59:I78)</f>
        <v>30.689157199985377</v>
      </c>
      <c r="J79" s="313"/>
      <c r="K79" s="314">
        <f>SUM(K59:K78)</f>
        <v>0</v>
      </c>
      <c r="O79" s="281">
        <v>4</v>
      </c>
      <c r="BA79" s="315">
        <f>SUM(BA59:BA78)</f>
        <v>0</v>
      </c>
      <c r="BB79" s="315">
        <f>SUM(BB59:BB78)</f>
        <v>0</v>
      </c>
      <c r="BC79" s="315">
        <f>SUM(BC59:BC78)</f>
        <v>0</v>
      </c>
      <c r="BD79" s="315">
        <f>SUM(BD59:BD78)</f>
        <v>0</v>
      </c>
      <c r="BE79" s="315">
        <f>SUM(BE59:BE78)</f>
        <v>0</v>
      </c>
    </row>
    <row r="80" spans="1:80">
      <c r="A80" s="271" t="s">
        <v>93</v>
      </c>
      <c r="B80" s="272" t="s">
        <v>218</v>
      </c>
      <c r="C80" s="273" t="s">
        <v>219</v>
      </c>
      <c r="D80" s="274"/>
      <c r="E80" s="275"/>
      <c r="F80" s="275"/>
      <c r="G80" s="276"/>
      <c r="H80" s="277"/>
      <c r="I80" s="278"/>
      <c r="J80" s="279"/>
      <c r="K80" s="280"/>
      <c r="O80" s="281">
        <v>1</v>
      </c>
    </row>
    <row r="81" spans="1:80">
      <c r="A81" s="282">
        <v>31</v>
      </c>
      <c r="B81" s="283" t="s">
        <v>221</v>
      </c>
      <c r="C81" s="284" t="s">
        <v>222</v>
      </c>
      <c r="D81" s="285" t="s">
        <v>120</v>
      </c>
      <c r="E81" s="286">
        <v>1.385</v>
      </c>
      <c r="F81" s="286">
        <v>0</v>
      </c>
      <c r="G81" s="287">
        <f>E81*F81</f>
        <v>0</v>
      </c>
      <c r="H81" s="288">
        <v>2.4534600000006299</v>
      </c>
      <c r="I81" s="289">
        <f>E81*H81</f>
        <v>3.3980421000008723</v>
      </c>
      <c r="J81" s="288">
        <v>0</v>
      </c>
      <c r="K81" s="289">
        <f>E81*J81</f>
        <v>0</v>
      </c>
      <c r="O81" s="281">
        <v>2</v>
      </c>
      <c r="AA81" s="251">
        <v>1</v>
      </c>
      <c r="AB81" s="251">
        <v>1</v>
      </c>
      <c r="AC81" s="251">
        <v>1</v>
      </c>
      <c r="AZ81" s="251">
        <v>1</v>
      </c>
      <c r="BA81" s="251">
        <f>IF(AZ81=1,G81,0)</f>
        <v>0</v>
      </c>
      <c r="BB81" s="251">
        <f>IF(AZ81=2,G81,0)</f>
        <v>0</v>
      </c>
      <c r="BC81" s="251">
        <f>IF(AZ81=3,G81,0)</f>
        <v>0</v>
      </c>
      <c r="BD81" s="251">
        <f>IF(AZ81=4,G81,0)</f>
        <v>0</v>
      </c>
      <c r="BE81" s="251">
        <f>IF(AZ81=5,G81,0)</f>
        <v>0</v>
      </c>
      <c r="CA81" s="290">
        <v>1</v>
      </c>
      <c r="CB81" s="290">
        <v>1</v>
      </c>
    </row>
    <row r="82" spans="1:80">
      <c r="A82" s="291"/>
      <c r="B82" s="298"/>
      <c r="C82" s="299" t="s">
        <v>223</v>
      </c>
      <c r="D82" s="300"/>
      <c r="E82" s="301">
        <v>1.2350000000000001</v>
      </c>
      <c r="F82" s="302"/>
      <c r="G82" s="303"/>
      <c r="H82" s="304"/>
      <c r="I82" s="296"/>
      <c r="J82" s="305"/>
      <c r="K82" s="296"/>
      <c r="M82" s="297" t="s">
        <v>223</v>
      </c>
      <c r="O82" s="281"/>
    </row>
    <row r="83" spans="1:80">
      <c r="A83" s="291"/>
      <c r="B83" s="298"/>
      <c r="C83" s="299" t="s">
        <v>224</v>
      </c>
      <c r="D83" s="300"/>
      <c r="E83" s="301">
        <v>0.15</v>
      </c>
      <c r="F83" s="302"/>
      <c r="G83" s="303"/>
      <c r="H83" s="304"/>
      <c r="I83" s="296"/>
      <c r="J83" s="305"/>
      <c r="K83" s="296"/>
      <c r="M83" s="297" t="s">
        <v>224</v>
      </c>
      <c r="O83" s="281"/>
    </row>
    <row r="84" spans="1:80">
      <c r="A84" s="282">
        <v>32</v>
      </c>
      <c r="B84" s="283" t="s">
        <v>225</v>
      </c>
      <c r="C84" s="284" t="s">
        <v>226</v>
      </c>
      <c r="D84" s="285" t="s">
        <v>110</v>
      </c>
      <c r="E84" s="286">
        <v>5.98</v>
      </c>
      <c r="F84" s="286">
        <v>0</v>
      </c>
      <c r="G84" s="287">
        <f>E84*F84</f>
        <v>0</v>
      </c>
      <c r="H84" s="288">
        <v>7.9499999999939099E-3</v>
      </c>
      <c r="I84" s="289">
        <f>E84*H84</f>
        <v>4.7540999999963585E-2</v>
      </c>
      <c r="J84" s="288">
        <v>0</v>
      </c>
      <c r="K84" s="289">
        <f>E84*J84</f>
        <v>0</v>
      </c>
      <c r="O84" s="281">
        <v>2</v>
      </c>
      <c r="AA84" s="251">
        <v>1</v>
      </c>
      <c r="AB84" s="251">
        <v>1</v>
      </c>
      <c r="AC84" s="251">
        <v>1</v>
      </c>
      <c r="AZ84" s="251">
        <v>1</v>
      </c>
      <c r="BA84" s="251">
        <f>IF(AZ84=1,G84,0)</f>
        <v>0</v>
      </c>
      <c r="BB84" s="251">
        <f>IF(AZ84=2,G84,0)</f>
        <v>0</v>
      </c>
      <c r="BC84" s="251">
        <f>IF(AZ84=3,G84,0)</f>
        <v>0</v>
      </c>
      <c r="BD84" s="251">
        <f>IF(AZ84=4,G84,0)</f>
        <v>0</v>
      </c>
      <c r="BE84" s="251">
        <f>IF(AZ84=5,G84,0)</f>
        <v>0</v>
      </c>
      <c r="CA84" s="290">
        <v>1</v>
      </c>
      <c r="CB84" s="290">
        <v>1</v>
      </c>
    </row>
    <row r="85" spans="1:80">
      <c r="A85" s="291"/>
      <c r="B85" s="298"/>
      <c r="C85" s="299" t="s">
        <v>227</v>
      </c>
      <c r="D85" s="300"/>
      <c r="E85" s="301">
        <v>2.98</v>
      </c>
      <c r="F85" s="302"/>
      <c r="G85" s="303"/>
      <c r="H85" s="304"/>
      <c r="I85" s="296"/>
      <c r="J85" s="305"/>
      <c r="K85" s="296"/>
      <c r="M85" s="297" t="s">
        <v>227</v>
      </c>
      <c r="O85" s="281"/>
    </row>
    <row r="86" spans="1:80">
      <c r="A86" s="291"/>
      <c r="B86" s="298"/>
      <c r="C86" s="299" t="s">
        <v>228</v>
      </c>
      <c r="D86" s="300"/>
      <c r="E86" s="301">
        <v>3</v>
      </c>
      <c r="F86" s="302"/>
      <c r="G86" s="303"/>
      <c r="H86" s="304"/>
      <c r="I86" s="296"/>
      <c r="J86" s="305"/>
      <c r="K86" s="296"/>
      <c r="M86" s="297" t="s">
        <v>228</v>
      </c>
      <c r="O86" s="281"/>
    </row>
    <row r="87" spans="1:80">
      <c r="A87" s="282">
        <v>33</v>
      </c>
      <c r="B87" s="283" t="s">
        <v>229</v>
      </c>
      <c r="C87" s="284" t="s">
        <v>230</v>
      </c>
      <c r="D87" s="285" t="s">
        <v>110</v>
      </c>
      <c r="E87" s="286">
        <v>5.98</v>
      </c>
      <c r="F87" s="286">
        <v>0</v>
      </c>
      <c r="G87" s="287">
        <f>E87*F87</f>
        <v>0</v>
      </c>
      <c r="H87" s="288">
        <v>0</v>
      </c>
      <c r="I87" s="289">
        <f>E87*H87</f>
        <v>0</v>
      </c>
      <c r="J87" s="288">
        <v>0</v>
      </c>
      <c r="K87" s="289">
        <f>E87*J87</f>
        <v>0</v>
      </c>
      <c r="O87" s="281">
        <v>2</v>
      </c>
      <c r="AA87" s="251">
        <v>1</v>
      </c>
      <c r="AB87" s="251">
        <v>1</v>
      </c>
      <c r="AC87" s="251">
        <v>1</v>
      </c>
      <c r="AZ87" s="251">
        <v>1</v>
      </c>
      <c r="BA87" s="251">
        <f>IF(AZ87=1,G87,0)</f>
        <v>0</v>
      </c>
      <c r="BB87" s="251">
        <f>IF(AZ87=2,G87,0)</f>
        <v>0</v>
      </c>
      <c r="BC87" s="251">
        <f>IF(AZ87=3,G87,0)</f>
        <v>0</v>
      </c>
      <c r="BD87" s="251">
        <f>IF(AZ87=4,G87,0)</f>
        <v>0</v>
      </c>
      <c r="BE87" s="251">
        <f>IF(AZ87=5,G87,0)</f>
        <v>0</v>
      </c>
      <c r="CA87" s="290">
        <v>1</v>
      </c>
      <c r="CB87" s="290">
        <v>1</v>
      </c>
    </row>
    <row r="88" spans="1:80">
      <c r="A88" s="282">
        <v>34</v>
      </c>
      <c r="B88" s="283" t="s">
        <v>231</v>
      </c>
      <c r="C88" s="284" t="s">
        <v>232</v>
      </c>
      <c r="D88" s="285" t="s">
        <v>174</v>
      </c>
      <c r="E88" s="286">
        <v>3.0700000000000002E-2</v>
      </c>
      <c r="F88" s="286">
        <v>0</v>
      </c>
      <c r="G88" s="287">
        <f>E88*F88</f>
        <v>0</v>
      </c>
      <c r="H88" s="288">
        <v>1.01664999999957</v>
      </c>
      <c r="I88" s="289">
        <f>E88*H88</f>
        <v>3.12111549999868E-2</v>
      </c>
      <c r="J88" s="288">
        <v>0</v>
      </c>
      <c r="K88" s="289">
        <f>E88*J88</f>
        <v>0</v>
      </c>
      <c r="O88" s="281">
        <v>2</v>
      </c>
      <c r="AA88" s="251">
        <v>1</v>
      </c>
      <c r="AB88" s="251">
        <v>1</v>
      </c>
      <c r="AC88" s="251">
        <v>1</v>
      </c>
      <c r="AZ88" s="251">
        <v>1</v>
      </c>
      <c r="BA88" s="251">
        <f>IF(AZ88=1,G88,0)</f>
        <v>0</v>
      </c>
      <c r="BB88" s="251">
        <f>IF(AZ88=2,G88,0)</f>
        <v>0</v>
      </c>
      <c r="BC88" s="251">
        <f>IF(AZ88=3,G88,0)</f>
        <v>0</v>
      </c>
      <c r="BD88" s="251">
        <f>IF(AZ88=4,G88,0)</f>
        <v>0</v>
      </c>
      <c r="BE88" s="251">
        <f>IF(AZ88=5,G88,0)</f>
        <v>0</v>
      </c>
      <c r="CA88" s="290">
        <v>1</v>
      </c>
      <c r="CB88" s="290">
        <v>1</v>
      </c>
    </row>
    <row r="89" spans="1:80">
      <c r="A89" s="291"/>
      <c r="B89" s="292"/>
      <c r="C89" s="293" t="s">
        <v>233</v>
      </c>
      <c r="D89" s="294"/>
      <c r="E89" s="294"/>
      <c r="F89" s="294"/>
      <c r="G89" s="295"/>
      <c r="I89" s="296"/>
      <c r="K89" s="296"/>
      <c r="L89" s="297" t="s">
        <v>233</v>
      </c>
      <c r="O89" s="281">
        <v>3</v>
      </c>
    </row>
    <row r="90" spans="1:80">
      <c r="A90" s="291"/>
      <c r="B90" s="292"/>
      <c r="C90" s="293" t="s">
        <v>234</v>
      </c>
      <c r="D90" s="294"/>
      <c r="E90" s="294"/>
      <c r="F90" s="294"/>
      <c r="G90" s="295"/>
      <c r="I90" s="296"/>
      <c r="K90" s="296"/>
      <c r="L90" s="297" t="s">
        <v>234</v>
      </c>
      <c r="O90" s="281">
        <v>3</v>
      </c>
    </row>
    <row r="91" spans="1:80">
      <c r="A91" s="291"/>
      <c r="B91" s="292"/>
      <c r="C91" s="293" t="s">
        <v>235</v>
      </c>
      <c r="D91" s="294"/>
      <c r="E91" s="294"/>
      <c r="F91" s="294"/>
      <c r="G91" s="295"/>
      <c r="I91" s="296"/>
      <c r="K91" s="296"/>
      <c r="L91" s="297" t="s">
        <v>235</v>
      </c>
      <c r="O91" s="281">
        <v>3</v>
      </c>
    </row>
    <row r="92" spans="1:80">
      <c r="A92" s="291"/>
      <c r="B92" s="298"/>
      <c r="C92" s="299" t="s">
        <v>236</v>
      </c>
      <c r="D92" s="300"/>
      <c r="E92" s="301">
        <v>1.15E-2</v>
      </c>
      <c r="F92" s="302"/>
      <c r="G92" s="303"/>
      <c r="H92" s="304"/>
      <c r="I92" s="296"/>
      <c r="J92" s="305"/>
      <c r="K92" s="296"/>
      <c r="M92" s="297" t="s">
        <v>236</v>
      </c>
      <c r="O92" s="281"/>
    </row>
    <row r="93" spans="1:80">
      <c r="A93" s="291"/>
      <c r="B93" s="298"/>
      <c r="C93" s="299" t="s">
        <v>237</v>
      </c>
      <c r="D93" s="300"/>
      <c r="E93" s="301">
        <v>6.6E-3</v>
      </c>
      <c r="F93" s="302"/>
      <c r="G93" s="303"/>
      <c r="H93" s="304"/>
      <c r="I93" s="296"/>
      <c r="J93" s="305"/>
      <c r="K93" s="296"/>
      <c r="M93" s="297" t="s">
        <v>237</v>
      </c>
      <c r="O93" s="281"/>
    </row>
    <row r="94" spans="1:80">
      <c r="A94" s="291"/>
      <c r="B94" s="298"/>
      <c r="C94" s="299" t="s">
        <v>238</v>
      </c>
      <c r="D94" s="300"/>
      <c r="E94" s="301">
        <v>1.0699999999999999E-2</v>
      </c>
      <c r="F94" s="302"/>
      <c r="G94" s="303"/>
      <c r="H94" s="304"/>
      <c r="I94" s="296"/>
      <c r="J94" s="305"/>
      <c r="K94" s="296"/>
      <c r="M94" s="297" t="s">
        <v>238</v>
      </c>
      <c r="O94" s="281"/>
    </row>
    <row r="95" spans="1:80">
      <c r="A95" s="291"/>
      <c r="B95" s="298"/>
      <c r="C95" s="299" t="s">
        <v>239</v>
      </c>
      <c r="D95" s="300"/>
      <c r="E95" s="301">
        <v>1.9E-3</v>
      </c>
      <c r="F95" s="302"/>
      <c r="G95" s="303"/>
      <c r="H95" s="304"/>
      <c r="I95" s="296"/>
      <c r="J95" s="305"/>
      <c r="K95" s="296"/>
      <c r="M95" s="297" t="s">
        <v>239</v>
      </c>
      <c r="O95" s="281"/>
    </row>
    <row r="96" spans="1:80" ht="22.5">
      <c r="A96" s="282">
        <v>35</v>
      </c>
      <c r="B96" s="283" t="s">
        <v>240</v>
      </c>
      <c r="C96" s="284" t="s">
        <v>241</v>
      </c>
      <c r="D96" s="285" t="s">
        <v>117</v>
      </c>
      <c r="E96" s="286">
        <v>24.2</v>
      </c>
      <c r="F96" s="286">
        <v>0</v>
      </c>
      <c r="G96" s="287">
        <f>E96*F96</f>
        <v>0</v>
      </c>
      <c r="H96" s="288">
        <v>9.1739999999958896E-2</v>
      </c>
      <c r="I96" s="289">
        <f>E96*H96</f>
        <v>2.2201079999990054</v>
      </c>
      <c r="J96" s="288">
        <v>0</v>
      </c>
      <c r="K96" s="289">
        <f>E96*J96</f>
        <v>0</v>
      </c>
      <c r="O96" s="281">
        <v>2</v>
      </c>
      <c r="AA96" s="251">
        <v>1</v>
      </c>
      <c r="AB96" s="251">
        <v>1</v>
      </c>
      <c r="AC96" s="251">
        <v>1</v>
      </c>
      <c r="AZ96" s="251">
        <v>1</v>
      </c>
      <c r="BA96" s="251">
        <f>IF(AZ96=1,G96,0)</f>
        <v>0</v>
      </c>
      <c r="BB96" s="251">
        <f>IF(AZ96=2,G96,0)</f>
        <v>0</v>
      </c>
      <c r="BC96" s="251">
        <f>IF(AZ96=3,G96,0)</f>
        <v>0</v>
      </c>
      <c r="BD96" s="251">
        <f>IF(AZ96=4,G96,0)</f>
        <v>0</v>
      </c>
      <c r="BE96" s="251">
        <f>IF(AZ96=5,G96,0)</f>
        <v>0</v>
      </c>
      <c r="CA96" s="290">
        <v>1</v>
      </c>
      <c r="CB96" s="290">
        <v>1</v>
      </c>
    </row>
    <row r="97" spans="1:80">
      <c r="A97" s="291"/>
      <c r="B97" s="298"/>
      <c r="C97" s="299" t="s">
        <v>242</v>
      </c>
      <c r="D97" s="300"/>
      <c r="E97" s="301">
        <v>24.2</v>
      </c>
      <c r="F97" s="302"/>
      <c r="G97" s="303"/>
      <c r="H97" s="304"/>
      <c r="I97" s="296"/>
      <c r="J97" s="305"/>
      <c r="K97" s="296"/>
      <c r="M97" s="297" t="s">
        <v>242</v>
      </c>
      <c r="O97" s="281"/>
    </row>
    <row r="98" spans="1:80" ht="22.5">
      <c r="A98" s="282">
        <v>36</v>
      </c>
      <c r="B98" s="283" t="s">
        <v>243</v>
      </c>
      <c r="C98" s="284" t="s">
        <v>244</v>
      </c>
      <c r="D98" s="285" t="s">
        <v>174</v>
      </c>
      <c r="E98" s="286">
        <v>0.53159999999999996</v>
      </c>
      <c r="F98" s="286">
        <v>0</v>
      </c>
      <c r="G98" s="287">
        <f>E98*F98</f>
        <v>0</v>
      </c>
      <c r="H98" s="288">
        <v>1.09663</v>
      </c>
      <c r="I98" s="289">
        <f>E98*H98</f>
        <v>0.582968508</v>
      </c>
      <c r="J98" s="288">
        <v>0</v>
      </c>
      <c r="K98" s="289">
        <f>E98*J98</f>
        <v>0</v>
      </c>
      <c r="O98" s="281">
        <v>2</v>
      </c>
      <c r="AA98" s="251">
        <v>1</v>
      </c>
      <c r="AB98" s="251">
        <v>1</v>
      </c>
      <c r="AC98" s="251">
        <v>1</v>
      </c>
      <c r="AZ98" s="251">
        <v>1</v>
      </c>
      <c r="BA98" s="251">
        <f>IF(AZ98=1,G98,0)</f>
        <v>0</v>
      </c>
      <c r="BB98" s="251">
        <f>IF(AZ98=2,G98,0)</f>
        <v>0</v>
      </c>
      <c r="BC98" s="251">
        <f>IF(AZ98=3,G98,0)</f>
        <v>0</v>
      </c>
      <c r="BD98" s="251">
        <f>IF(AZ98=4,G98,0)</f>
        <v>0</v>
      </c>
      <c r="BE98" s="251">
        <f>IF(AZ98=5,G98,0)</f>
        <v>0</v>
      </c>
      <c r="CA98" s="290">
        <v>1</v>
      </c>
      <c r="CB98" s="290">
        <v>1</v>
      </c>
    </row>
    <row r="99" spans="1:80">
      <c r="A99" s="291"/>
      <c r="B99" s="292"/>
      <c r="C99" s="293" t="s">
        <v>245</v>
      </c>
      <c r="D99" s="294"/>
      <c r="E99" s="294"/>
      <c r="F99" s="294"/>
      <c r="G99" s="295"/>
      <c r="I99" s="296"/>
      <c r="K99" s="296"/>
      <c r="L99" s="297" t="s">
        <v>245</v>
      </c>
      <c r="O99" s="281">
        <v>3</v>
      </c>
    </row>
    <row r="100" spans="1:80">
      <c r="A100" s="291"/>
      <c r="B100" s="298"/>
      <c r="C100" s="299" t="s">
        <v>246</v>
      </c>
      <c r="D100" s="300"/>
      <c r="E100" s="301">
        <v>0.53159999999999996</v>
      </c>
      <c r="F100" s="302"/>
      <c r="G100" s="303"/>
      <c r="H100" s="304"/>
      <c r="I100" s="296"/>
      <c r="J100" s="305"/>
      <c r="K100" s="296"/>
      <c r="M100" s="297" t="s">
        <v>246</v>
      </c>
      <c r="O100" s="281"/>
    </row>
    <row r="101" spans="1:80">
      <c r="A101" s="306"/>
      <c r="B101" s="307" t="s">
        <v>97</v>
      </c>
      <c r="C101" s="308" t="s">
        <v>220</v>
      </c>
      <c r="D101" s="309"/>
      <c r="E101" s="310"/>
      <c r="F101" s="311"/>
      <c r="G101" s="312">
        <f>SUM(G80:G100)</f>
        <v>0</v>
      </c>
      <c r="H101" s="313"/>
      <c r="I101" s="314">
        <f>SUM(I80:I100)</f>
        <v>6.2798707629998276</v>
      </c>
      <c r="J101" s="313"/>
      <c r="K101" s="314">
        <f>SUM(K80:K100)</f>
        <v>0</v>
      </c>
      <c r="O101" s="281">
        <v>4</v>
      </c>
      <c r="BA101" s="315">
        <f>SUM(BA80:BA100)</f>
        <v>0</v>
      </c>
      <c r="BB101" s="315">
        <f>SUM(BB80:BB100)</f>
        <v>0</v>
      </c>
      <c r="BC101" s="315">
        <f>SUM(BC80:BC100)</f>
        <v>0</v>
      </c>
      <c r="BD101" s="315">
        <f>SUM(BD80:BD100)</f>
        <v>0</v>
      </c>
      <c r="BE101" s="315">
        <f>SUM(BE80:BE100)</f>
        <v>0</v>
      </c>
    </row>
    <row r="102" spans="1:80">
      <c r="A102" s="271" t="s">
        <v>93</v>
      </c>
      <c r="B102" s="272" t="s">
        <v>247</v>
      </c>
      <c r="C102" s="273" t="s">
        <v>248</v>
      </c>
      <c r="D102" s="274"/>
      <c r="E102" s="275"/>
      <c r="F102" s="275"/>
      <c r="G102" s="276"/>
      <c r="H102" s="277"/>
      <c r="I102" s="278"/>
      <c r="J102" s="279"/>
      <c r="K102" s="280"/>
      <c r="O102" s="281">
        <v>1</v>
      </c>
    </row>
    <row r="103" spans="1:80" ht="22.5">
      <c r="A103" s="282">
        <v>37</v>
      </c>
      <c r="B103" s="283" t="s">
        <v>250</v>
      </c>
      <c r="C103" s="284" t="s">
        <v>251</v>
      </c>
      <c r="D103" s="285" t="s">
        <v>110</v>
      </c>
      <c r="E103" s="286">
        <v>41</v>
      </c>
      <c r="F103" s="286">
        <v>0</v>
      </c>
      <c r="G103" s="287">
        <f>E103*F103</f>
        <v>0</v>
      </c>
      <c r="H103" s="288">
        <v>0.27993999999989699</v>
      </c>
      <c r="I103" s="289">
        <f>E103*H103</f>
        <v>11.477539999995777</v>
      </c>
      <c r="J103" s="288">
        <v>0</v>
      </c>
      <c r="K103" s="289">
        <f>E103*J103</f>
        <v>0</v>
      </c>
      <c r="O103" s="281">
        <v>2</v>
      </c>
      <c r="AA103" s="251">
        <v>1</v>
      </c>
      <c r="AB103" s="251">
        <v>1</v>
      </c>
      <c r="AC103" s="251">
        <v>1</v>
      </c>
      <c r="AZ103" s="251">
        <v>1</v>
      </c>
      <c r="BA103" s="251">
        <f>IF(AZ103=1,G103,0)</f>
        <v>0</v>
      </c>
      <c r="BB103" s="251">
        <f>IF(AZ103=2,G103,0)</f>
        <v>0</v>
      </c>
      <c r="BC103" s="251">
        <f>IF(AZ103=3,G103,0)</f>
        <v>0</v>
      </c>
      <c r="BD103" s="251">
        <f>IF(AZ103=4,G103,0)</f>
        <v>0</v>
      </c>
      <c r="BE103" s="251">
        <f>IF(AZ103=5,G103,0)</f>
        <v>0</v>
      </c>
      <c r="CA103" s="290">
        <v>1</v>
      </c>
      <c r="CB103" s="290">
        <v>1</v>
      </c>
    </row>
    <row r="104" spans="1:80">
      <c r="A104" s="291"/>
      <c r="B104" s="298"/>
      <c r="C104" s="299" t="s">
        <v>124</v>
      </c>
      <c r="D104" s="300"/>
      <c r="E104" s="301">
        <v>41</v>
      </c>
      <c r="F104" s="302"/>
      <c r="G104" s="303"/>
      <c r="H104" s="304"/>
      <c r="I104" s="296"/>
      <c r="J104" s="305"/>
      <c r="K104" s="296"/>
      <c r="M104" s="297" t="s">
        <v>124</v>
      </c>
      <c r="O104" s="281"/>
    </row>
    <row r="105" spans="1:80">
      <c r="A105" s="282">
        <v>38</v>
      </c>
      <c r="B105" s="283" t="s">
        <v>252</v>
      </c>
      <c r="C105" s="284" t="s">
        <v>253</v>
      </c>
      <c r="D105" s="285" t="s">
        <v>110</v>
      </c>
      <c r="E105" s="286">
        <v>41</v>
      </c>
      <c r="F105" s="286">
        <v>0</v>
      </c>
      <c r="G105" s="287">
        <f>E105*F105</f>
        <v>0</v>
      </c>
      <c r="H105" s="288">
        <v>0.28900000000021497</v>
      </c>
      <c r="I105" s="289">
        <f>E105*H105</f>
        <v>11.849000000008814</v>
      </c>
      <c r="J105" s="288">
        <v>0</v>
      </c>
      <c r="K105" s="289">
        <f>E105*J105</f>
        <v>0</v>
      </c>
      <c r="O105" s="281">
        <v>2</v>
      </c>
      <c r="AA105" s="251">
        <v>1</v>
      </c>
      <c r="AB105" s="251">
        <v>1</v>
      </c>
      <c r="AC105" s="251">
        <v>1</v>
      </c>
      <c r="AZ105" s="251">
        <v>1</v>
      </c>
      <c r="BA105" s="251">
        <f>IF(AZ105=1,G105,0)</f>
        <v>0</v>
      </c>
      <c r="BB105" s="251">
        <f>IF(AZ105=2,G105,0)</f>
        <v>0</v>
      </c>
      <c r="BC105" s="251">
        <f>IF(AZ105=3,G105,0)</f>
        <v>0</v>
      </c>
      <c r="BD105" s="251">
        <f>IF(AZ105=4,G105,0)</f>
        <v>0</v>
      </c>
      <c r="BE105" s="251">
        <f>IF(AZ105=5,G105,0)</f>
        <v>0</v>
      </c>
      <c r="CA105" s="290">
        <v>1</v>
      </c>
      <c r="CB105" s="290">
        <v>1</v>
      </c>
    </row>
    <row r="106" spans="1:80">
      <c r="A106" s="291"/>
      <c r="B106" s="298"/>
      <c r="C106" s="299" t="s">
        <v>124</v>
      </c>
      <c r="D106" s="300"/>
      <c r="E106" s="301">
        <v>41</v>
      </c>
      <c r="F106" s="302"/>
      <c r="G106" s="303"/>
      <c r="H106" s="304"/>
      <c r="I106" s="296"/>
      <c r="J106" s="305"/>
      <c r="K106" s="296"/>
      <c r="M106" s="297" t="s">
        <v>124</v>
      </c>
      <c r="O106" s="281"/>
    </row>
    <row r="107" spans="1:80">
      <c r="A107" s="282">
        <v>39</v>
      </c>
      <c r="B107" s="283" t="s">
        <v>254</v>
      </c>
      <c r="C107" s="284" t="s">
        <v>255</v>
      </c>
      <c r="D107" s="285" t="s">
        <v>256</v>
      </c>
      <c r="E107" s="286">
        <v>4.0999999999999996</v>
      </c>
      <c r="F107" s="286">
        <v>0</v>
      </c>
      <c r="G107" s="287">
        <f>E107*F107</f>
        <v>0</v>
      </c>
      <c r="H107" s="288">
        <v>1</v>
      </c>
      <c r="I107" s="289">
        <f>E107*H107</f>
        <v>4.0999999999999996</v>
      </c>
      <c r="J107" s="288"/>
      <c r="K107" s="289">
        <f>E107*J107</f>
        <v>0</v>
      </c>
      <c r="O107" s="281">
        <v>2</v>
      </c>
      <c r="AA107" s="251">
        <v>3</v>
      </c>
      <c r="AB107" s="251">
        <v>1</v>
      </c>
      <c r="AC107" s="251">
        <v>583415004</v>
      </c>
      <c r="AZ107" s="251">
        <v>1</v>
      </c>
      <c r="BA107" s="251">
        <f>IF(AZ107=1,G107,0)</f>
        <v>0</v>
      </c>
      <c r="BB107" s="251">
        <f>IF(AZ107=2,G107,0)</f>
        <v>0</v>
      </c>
      <c r="BC107" s="251">
        <f>IF(AZ107=3,G107,0)</f>
        <v>0</v>
      </c>
      <c r="BD107" s="251">
        <f>IF(AZ107=4,G107,0)</f>
        <v>0</v>
      </c>
      <c r="BE107" s="251">
        <f>IF(AZ107=5,G107,0)</f>
        <v>0</v>
      </c>
      <c r="CA107" s="290">
        <v>3</v>
      </c>
      <c r="CB107" s="290">
        <v>1</v>
      </c>
    </row>
    <row r="108" spans="1:80">
      <c r="A108" s="291"/>
      <c r="B108" s="298"/>
      <c r="C108" s="299" t="s">
        <v>257</v>
      </c>
      <c r="D108" s="300"/>
      <c r="E108" s="301">
        <v>4.0999999999999996</v>
      </c>
      <c r="F108" s="302"/>
      <c r="G108" s="303"/>
      <c r="H108" s="304"/>
      <c r="I108" s="296"/>
      <c r="J108" s="305"/>
      <c r="K108" s="296"/>
      <c r="M108" s="297" t="s">
        <v>257</v>
      </c>
      <c r="O108" s="281"/>
    </row>
    <row r="109" spans="1:80">
      <c r="A109" s="282">
        <v>40</v>
      </c>
      <c r="B109" s="283" t="s">
        <v>258</v>
      </c>
      <c r="C109" s="284" t="s">
        <v>259</v>
      </c>
      <c r="D109" s="285" t="s">
        <v>110</v>
      </c>
      <c r="E109" s="286">
        <v>41</v>
      </c>
      <c r="F109" s="286">
        <v>0</v>
      </c>
      <c r="G109" s="287">
        <f>E109*F109</f>
        <v>0</v>
      </c>
      <c r="H109" s="288">
        <v>5.54500000000075E-2</v>
      </c>
      <c r="I109" s="289">
        <f>E109*H109</f>
        <v>2.2734500000003077</v>
      </c>
      <c r="J109" s="288">
        <v>0</v>
      </c>
      <c r="K109" s="289">
        <f>E109*J109</f>
        <v>0</v>
      </c>
      <c r="O109" s="281">
        <v>2</v>
      </c>
      <c r="AA109" s="251">
        <v>1</v>
      </c>
      <c r="AB109" s="251">
        <v>1</v>
      </c>
      <c r="AC109" s="251">
        <v>1</v>
      </c>
      <c r="AZ109" s="251">
        <v>1</v>
      </c>
      <c r="BA109" s="251">
        <f>IF(AZ109=1,G109,0)</f>
        <v>0</v>
      </c>
      <c r="BB109" s="251">
        <f>IF(AZ109=2,G109,0)</f>
        <v>0</v>
      </c>
      <c r="BC109" s="251">
        <f>IF(AZ109=3,G109,0)</f>
        <v>0</v>
      </c>
      <c r="BD109" s="251">
        <f>IF(AZ109=4,G109,0)</f>
        <v>0</v>
      </c>
      <c r="BE109" s="251">
        <f>IF(AZ109=5,G109,0)</f>
        <v>0</v>
      </c>
      <c r="CA109" s="290">
        <v>1</v>
      </c>
      <c r="CB109" s="290">
        <v>1</v>
      </c>
    </row>
    <row r="110" spans="1:80">
      <c r="A110" s="291"/>
      <c r="B110" s="298"/>
      <c r="C110" s="299" t="s">
        <v>124</v>
      </c>
      <c r="D110" s="300"/>
      <c r="E110" s="301">
        <v>41</v>
      </c>
      <c r="F110" s="302"/>
      <c r="G110" s="303"/>
      <c r="H110" s="304"/>
      <c r="I110" s="296"/>
      <c r="J110" s="305"/>
      <c r="K110" s="296"/>
      <c r="M110" s="297" t="s">
        <v>124</v>
      </c>
      <c r="O110" s="281"/>
    </row>
    <row r="111" spans="1:80">
      <c r="A111" s="282">
        <v>41</v>
      </c>
      <c r="B111" s="283" t="s">
        <v>260</v>
      </c>
      <c r="C111" s="284" t="s">
        <v>261</v>
      </c>
      <c r="D111" s="285" t="s">
        <v>110</v>
      </c>
      <c r="E111" s="286">
        <v>45.1</v>
      </c>
      <c r="F111" s="286">
        <v>0</v>
      </c>
      <c r="G111" s="287">
        <f>E111*F111</f>
        <v>0</v>
      </c>
      <c r="H111" s="288">
        <v>0.12959999999998201</v>
      </c>
      <c r="I111" s="289">
        <f>E111*H111</f>
        <v>5.8449599999991886</v>
      </c>
      <c r="J111" s="288"/>
      <c r="K111" s="289">
        <f>E111*J111</f>
        <v>0</v>
      </c>
      <c r="O111" s="281">
        <v>2</v>
      </c>
      <c r="AA111" s="251">
        <v>3</v>
      </c>
      <c r="AB111" s="251">
        <v>1</v>
      </c>
      <c r="AC111" s="251">
        <v>59245020</v>
      </c>
      <c r="AZ111" s="251">
        <v>1</v>
      </c>
      <c r="BA111" s="251">
        <f>IF(AZ111=1,G111,0)</f>
        <v>0</v>
      </c>
      <c r="BB111" s="251">
        <f>IF(AZ111=2,G111,0)</f>
        <v>0</v>
      </c>
      <c r="BC111" s="251">
        <f>IF(AZ111=3,G111,0)</f>
        <v>0</v>
      </c>
      <c r="BD111" s="251">
        <f>IF(AZ111=4,G111,0)</f>
        <v>0</v>
      </c>
      <c r="BE111" s="251">
        <f>IF(AZ111=5,G111,0)</f>
        <v>0</v>
      </c>
      <c r="CA111" s="290">
        <v>3</v>
      </c>
      <c r="CB111" s="290">
        <v>1</v>
      </c>
    </row>
    <row r="112" spans="1:80">
      <c r="A112" s="291"/>
      <c r="B112" s="298"/>
      <c r="C112" s="299" t="s">
        <v>262</v>
      </c>
      <c r="D112" s="300"/>
      <c r="E112" s="301">
        <v>45.1</v>
      </c>
      <c r="F112" s="302"/>
      <c r="G112" s="303"/>
      <c r="H112" s="304"/>
      <c r="I112" s="296"/>
      <c r="J112" s="305"/>
      <c r="K112" s="296"/>
      <c r="M112" s="297" t="s">
        <v>262</v>
      </c>
      <c r="O112" s="281"/>
    </row>
    <row r="113" spans="1:80" ht="22.5">
      <c r="A113" s="282">
        <v>42</v>
      </c>
      <c r="B113" s="283" t="s">
        <v>263</v>
      </c>
      <c r="C113" s="284" t="s">
        <v>264</v>
      </c>
      <c r="D113" s="285" t="s">
        <v>110</v>
      </c>
      <c r="E113" s="286">
        <v>2.9375</v>
      </c>
      <c r="F113" s="286">
        <v>0</v>
      </c>
      <c r="G113" s="287">
        <f>E113*F113</f>
        <v>0</v>
      </c>
      <c r="H113" s="288">
        <v>0.20532000000002901</v>
      </c>
      <c r="I113" s="289">
        <f>E113*H113</f>
        <v>0.60312750000008519</v>
      </c>
      <c r="J113" s="288">
        <v>0</v>
      </c>
      <c r="K113" s="289">
        <f>E113*J113</f>
        <v>0</v>
      </c>
      <c r="O113" s="281">
        <v>2</v>
      </c>
      <c r="AA113" s="251">
        <v>1</v>
      </c>
      <c r="AB113" s="251">
        <v>0</v>
      </c>
      <c r="AC113" s="251">
        <v>0</v>
      </c>
      <c r="AZ113" s="251">
        <v>1</v>
      </c>
      <c r="BA113" s="251">
        <f>IF(AZ113=1,G113,0)</f>
        <v>0</v>
      </c>
      <c r="BB113" s="251">
        <f>IF(AZ113=2,G113,0)</f>
        <v>0</v>
      </c>
      <c r="BC113" s="251">
        <f>IF(AZ113=3,G113,0)</f>
        <v>0</v>
      </c>
      <c r="BD113" s="251">
        <f>IF(AZ113=4,G113,0)</f>
        <v>0</v>
      </c>
      <c r="BE113" s="251">
        <f>IF(AZ113=5,G113,0)</f>
        <v>0</v>
      </c>
      <c r="CA113" s="290">
        <v>1</v>
      </c>
      <c r="CB113" s="290">
        <v>0</v>
      </c>
    </row>
    <row r="114" spans="1:80">
      <c r="A114" s="291"/>
      <c r="B114" s="298"/>
      <c r="C114" s="299" t="s">
        <v>265</v>
      </c>
      <c r="D114" s="300"/>
      <c r="E114" s="301">
        <v>2.9375</v>
      </c>
      <c r="F114" s="302"/>
      <c r="G114" s="303"/>
      <c r="H114" s="304"/>
      <c r="I114" s="296"/>
      <c r="J114" s="305"/>
      <c r="K114" s="296"/>
      <c r="M114" s="297" t="s">
        <v>265</v>
      </c>
      <c r="O114" s="281"/>
    </row>
    <row r="115" spans="1:80" ht="22.5">
      <c r="A115" s="282">
        <v>43</v>
      </c>
      <c r="B115" s="283" t="s">
        <v>266</v>
      </c>
      <c r="C115" s="284" t="s">
        <v>267</v>
      </c>
      <c r="D115" s="285" t="s">
        <v>174</v>
      </c>
      <c r="E115" s="286">
        <v>0.25069999999999998</v>
      </c>
      <c r="F115" s="286">
        <v>0</v>
      </c>
      <c r="G115" s="287">
        <f>E115*F115</f>
        <v>0</v>
      </c>
      <c r="H115" s="288">
        <v>1.0995399999992499</v>
      </c>
      <c r="I115" s="289">
        <f>E115*H115</f>
        <v>0.27565467799981191</v>
      </c>
      <c r="J115" s="288">
        <v>0</v>
      </c>
      <c r="K115" s="289">
        <f>E115*J115</f>
        <v>0</v>
      </c>
      <c r="O115" s="281">
        <v>2</v>
      </c>
      <c r="AA115" s="251">
        <v>1</v>
      </c>
      <c r="AB115" s="251">
        <v>1</v>
      </c>
      <c r="AC115" s="251">
        <v>1</v>
      </c>
      <c r="AZ115" s="251">
        <v>1</v>
      </c>
      <c r="BA115" s="251">
        <f>IF(AZ115=1,G115,0)</f>
        <v>0</v>
      </c>
      <c r="BB115" s="251">
        <f>IF(AZ115=2,G115,0)</f>
        <v>0</v>
      </c>
      <c r="BC115" s="251">
        <f>IF(AZ115=3,G115,0)</f>
        <v>0</v>
      </c>
      <c r="BD115" s="251">
        <f>IF(AZ115=4,G115,0)</f>
        <v>0</v>
      </c>
      <c r="BE115" s="251">
        <f>IF(AZ115=5,G115,0)</f>
        <v>0</v>
      </c>
      <c r="CA115" s="290">
        <v>1</v>
      </c>
      <c r="CB115" s="290">
        <v>1</v>
      </c>
    </row>
    <row r="116" spans="1:80">
      <c r="A116" s="291"/>
      <c r="B116" s="292"/>
      <c r="C116" s="293" t="s">
        <v>268</v>
      </c>
      <c r="D116" s="294"/>
      <c r="E116" s="294"/>
      <c r="F116" s="294"/>
      <c r="G116" s="295"/>
      <c r="I116" s="296"/>
      <c r="K116" s="296"/>
      <c r="L116" s="297" t="s">
        <v>268</v>
      </c>
      <c r="O116" s="281">
        <v>3</v>
      </c>
    </row>
    <row r="117" spans="1:80">
      <c r="A117" s="291"/>
      <c r="B117" s="298"/>
      <c r="C117" s="299" t="s">
        <v>269</v>
      </c>
      <c r="D117" s="300"/>
      <c r="E117" s="301">
        <v>0.25069999999999998</v>
      </c>
      <c r="F117" s="302"/>
      <c r="G117" s="303"/>
      <c r="H117" s="304"/>
      <c r="I117" s="296"/>
      <c r="J117" s="305"/>
      <c r="K117" s="296"/>
      <c r="M117" s="297" t="s">
        <v>269</v>
      </c>
      <c r="O117" s="281"/>
    </row>
    <row r="118" spans="1:80" ht="22.5">
      <c r="A118" s="282">
        <v>44</v>
      </c>
      <c r="B118" s="283" t="s">
        <v>266</v>
      </c>
      <c r="C118" s="284" t="s">
        <v>270</v>
      </c>
      <c r="D118" s="285" t="s">
        <v>174</v>
      </c>
      <c r="E118" s="286">
        <v>3.5400000000000001E-2</v>
      </c>
      <c r="F118" s="286">
        <v>0</v>
      </c>
      <c r="G118" s="287">
        <f>E118*F118</f>
        <v>0</v>
      </c>
      <c r="H118" s="288">
        <v>1.9540000000006299E-2</v>
      </c>
      <c r="I118" s="289">
        <f>E118*H118</f>
        <v>6.9171600000022301E-4</v>
      </c>
      <c r="J118" s="288">
        <v>0</v>
      </c>
      <c r="K118" s="289">
        <f>E118*J118</f>
        <v>0</v>
      </c>
      <c r="O118" s="281">
        <v>2</v>
      </c>
      <c r="AA118" s="251">
        <v>1</v>
      </c>
      <c r="AB118" s="251">
        <v>1</v>
      </c>
      <c r="AC118" s="251">
        <v>1</v>
      </c>
      <c r="AZ118" s="251">
        <v>1</v>
      </c>
      <c r="BA118" s="251">
        <f>IF(AZ118=1,G118,0)</f>
        <v>0</v>
      </c>
      <c r="BB118" s="251">
        <f>IF(AZ118=2,G118,0)</f>
        <v>0</v>
      </c>
      <c r="BC118" s="251">
        <f>IF(AZ118=3,G118,0)</f>
        <v>0</v>
      </c>
      <c r="BD118" s="251">
        <f>IF(AZ118=4,G118,0)</f>
        <v>0</v>
      </c>
      <c r="BE118" s="251">
        <f>IF(AZ118=5,G118,0)</f>
        <v>0</v>
      </c>
      <c r="CA118" s="290">
        <v>1</v>
      </c>
      <c r="CB118" s="290">
        <v>1</v>
      </c>
    </row>
    <row r="119" spans="1:80">
      <c r="A119" s="291"/>
      <c r="B119" s="292"/>
      <c r="C119" s="293" t="s">
        <v>271</v>
      </c>
      <c r="D119" s="294"/>
      <c r="E119" s="294"/>
      <c r="F119" s="294"/>
      <c r="G119" s="295"/>
      <c r="I119" s="296"/>
      <c r="K119" s="296"/>
      <c r="L119" s="297" t="s">
        <v>271</v>
      </c>
      <c r="O119" s="281">
        <v>3</v>
      </c>
    </row>
    <row r="120" spans="1:80">
      <c r="A120" s="291"/>
      <c r="B120" s="298"/>
      <c r="C120" s="299" t="s">
        <v>272</v>
      </c>
      <c r="D120" s="300"/>
      <c r="E120" s="301">
        <v>3.5400000000000001E-2</v>
      </c>
      <c r="F120" s="302"/>
      <c r="G120" s="303"/>
      <c r="H120" s="304"/>
      <c r="I120" s="296"/>
      <c r="J120" s="305"/>
      <c r="K120" s="296"/>
      <c r="M120" s="297" t="s">
        <v>272</v>
      </c>
      <c r="O120" s="281"/>
    </row>
    <row r="121" spans="1:80">
      <c r="A121" s="282">
        <v>45</v>
      </c>
      <c r="B121" s="283" t="s">
        <v>273</v>
      </c>
      <c r="C121" s="284" t="s">
        <v>274</v>
      </c>
      <c r="D121" s="285" t="s">
        <v>256</v>
      </c>
      <c r="E121" s="286">
        <v>3.5400000000000001E-2</v>
      </c>
      <c r="F121" s="286">
        <v>0</v>
      </c>
      <c r="G121" s="287">
        <f>E121*F121</f>
        <v>0</v>
      </c>
      <c r="H121" s="288">
        <v>1</v>
      </c>
      <c r="I121" s="289">
        <f>E121*H121</f>
        <v>3.5400000000000001E-2</v>
      </c>
      <c r="J121" s="288"/>
      <c r="K121" s="289">
        <f>E121*J121</f>
        <v>0</v>
      </c>
      <c r="O121" s="281">
        <v>2</v>
      </c>
      <c r="AA121" s="251">
        <v>3</v>
      </c>
      <c r="AB121" s="251">
        <v>1</v>
      </c>
      <c r="AC121" s="251">
        <v>13230356</v>
      </c>
      <c r="AZ121" s="251">
        <v>1</v>
      </c>
      <c r="BA121" s="251">
        <f>IF(AZ121=1,G121,0)</f>
        <v>0</v>
      </c>
      <c r="BB121" s="251">
        <f>IF(AZ121=2,G121,0)</f>
        <v>0</v>
      </c>
      <c r="BC121" s="251">
        <f>IF(AZ121=3,G121,0)</f>
        <v>0</v>
      </c>
      <c r="BD121" s="251">
        <f>IF(AZ121=4,G121,0)</f>
        <v>0</v>
      </c>
      <c r="BE121" s="251">
        <f>IF(AZ121=5,G121,0)</f>
        <v>0</v>
      </c>
      <c r="CA121" s="290">
        <v>3</v>
      </c>
      <c r="CB121" s="290">
        <v>1</v>
      </c>
    </row>
    <row r="122" spans="1:80">
      <c r="A122" s="291"/>
      <c r="B122" s="292"/>
      <c r="C122" s="293" t="s">
        <v>271</v>
      </c>
      <c r="D122" s="294"/>
      <c r="E122" s="294"/>
      <c r="F122" s="294"/>
      <c r="G122" s="295"/>
      <c r="I122" s="296"/>
      <c r="K122" s="296"/>
      <c r="L122" s="297" t="s">
        <v>271</v>
      </c>
      <c r="O122" s="281">
        <v>3</v>
      </c>
    </row>
    <row r="123" spans="1:80">
      <c r="A123" s="306"/>
      <c r="B123" s="307" t="s">
        <v>97</v>
      </c>
      <c r="C123" s="308" t="s">
        <v>249</v>
      </c>
      <c r="D123" s="309"/>
      <c r="E123" s="310"/>
      <c r="F123" s="311"/>
      <c r="G123" s="312">
        <f>SUM(G102:G122)</f>
        <v>0</v>
      </c>
      <c r="H123" s="313"/>
      <c r="I123" s="314">
        <f>SUM(I102:I122)</f>
        <v>36.459823894003989</v>
      </c>
      <c r="J123" s="313"/>
      <c r="K123" s="314">
        <f>SUM(K102:K122)</f>
        <v>0</v>
      </c>
      <c r="O123" s="281">
        <v>4</v>
      </c>
      <c r="BA123" s="315">
        <f>SUM(BA102:BA122)</f>
        <v>0</v>
      </c>
      <c r="BB123" s="315">
        <f>SUM(BB102:BB122)</f>
        <v>0</v>
      </c>
      <c r="BC123" s="315">
        <f>SUM(BC102:BC122)</f>
        <v>0</v>
      </c>
      <c r="BD123" s="315">
        <f>SUM(BD102:BD122)</f>
        <v>0</v>
      </c>
      <c r="BE123" s="315">
        <f>SUM(BE102:BE122)</f>
        <v>0</v>
      </c>
    </row>
    <row r="124" spans="1:80">
      <c r="A124" s="271" t="s">
        <v>93</v>
      </c>
      <c r="B124" s="272" t="s">
        <v>275</v>
      </c>
      <c r="C124" s="273" t="s">
        <v>276</v>
      </c>
      <c r="D124" s="274"/>
      <c r="E124" s="275"/>
      <c r="F124" s="275"/>
      <c r="G124" s="276"/>
      <c r="H124" s="277"/>
      <c r="I124" s="278"/>
      <c r="J124" s="279"/>
      <c r="K124" s="280"/>
      <c r="O124" s="281">
        <v>1</v>
      </c>
    </row>
    <row r="125" spans="1:80" ht="22.5">
      <c r="A125" s="282">
        <v>46</v>
      </c>
      <c r="B125" s="283" t="s">
        <v>278</v>
      </c>
      <c r="C125" s="284" t="s">
        <v>279</v>
      </c>
      <c r="D125" s="285" t="s">
        <v>110</v>
      </c>
      <c r="E125" s="286">
        <v>28.785</v>
      </c>
      <c r="F125" s="286">
        <v>0</v>
      </c>
      <c r="G125" s="287">
        <f>E125*F125</f>
        <v>0</v>
      </c>
      <c r="H125" s="288">
        <v>3.6699999999996202E-3</v>
      </c>
      <c r="I125" s="289">
        <f>E125*H125</f>
        <v>0.10564094999998906</v>
      </c>
      <c r="J125" s="288">
        <v>0</v>
      </c>
      <c r="K125" s="289">
        <f>E125*J125</f>
        <v>0</v>
      </c>
      <c r="O125" s="281">
        <v>2</v>
      </c>
      <c r="AA125" s="251">
        <v>1</v>
      </c>
      <c r="AB125" s="251">
        <v>1</v>
      </c>
      <c r="AC125" s="251">
        <v>1</v>
      </c>
      <c r="AZ125" s="251">
        <v>1</v>
      </c>
      <c r="BA125" s="251">
        <f>IF(AZ125=1,G125,0)</f>
        <v>0</v>
      </c>
      <c r="BB125" s="251">
        <f>IF(AZ125=2,G125,0)</f>
        <v>0</v>
      </c>
      <c r="BC125" s="251">
        <f>IF(AZ125=3,G125,0)</f>
        <v>0</v>
      </c>
      <c r="BD125" s="251">
        <f>IF(AZ125=4,G125,0)</f>
        <v>0</v>
      </c>
      <c r="BE125" s="251">
        <f>IF(AZ125=5,G125,0)</f>
        <v>0</v>
      </c>
      <c r="CA125" s="290">
        <v>1</v>
      </c>
      <c r="CB125" s="290">
        <v>1</v>
      </c>
    </row>
    <row r="126" spans="1:80">
      <c r="A126" s="291"/>
      <c r="B126" s="298"/>
      <c r="C126" s="299" t="s">
        <v>280</v>
      </c>
      <c r="D126" s="300"/>
      <c r="E126" s="301">
        <v>6.84</v>
      </c>
      <c r="F126" s="302"/>
      <c r="G126" s="303"/>
      <c r="H126" s="304"/>
      <c r="I126" s="296"/>
      <c r="J126" s="305"/>
      <c r="K126" s="296"/>
      <c r="M126" s="297" t="s">
        <v>280</v>
      </c>
      <c r="O126" s="281"/>
    </row>
    <row r="127" spans="1:80">
      <c r="A127" s="291"/>
      <c r="B127" s="298"/>
      <c r="C127" s="299" t="s">
        <v>281</v>
      </c>
      <c r="D127" s="300"/>
      <c r="E127" s="301">
        <v>21.945</v>
      </c>
      <c r="F127" s="302"/>
      <c r="G127" s="303"/>
      <c r="H127" s="304"/>
      <c r="I127" s="296"/>
      <c r="J127" s="305"/>
      <c r="K127" s="296"/>
      <c r="M127" s="297" t="s">
        <v>281</v>
      </c>
      <c r="O127" s="281"/>
    </row>
    <row r="128" spans="1:80" ht="22.5">
      <c r="A128" s="282">
        <v>47</v>
      </c>
      <c r="B128" s="283" t="s">
        <v>282</v>
      </c>
      <c r="C128" s="284" t="s">
        <v>283</v>
      </c>
      <c r="D128" s="285" t="s">
        <v>117</v>
      </c>
      <c r="E128" s="286">
        <v>10.7</v>
      </c>
      <c r="F128" s="286">
        <v>0</v>
      </c>
      <c r="G128" s="287">
        <f>E128*F128</f>
        <v>0</v>
      </c>
      <c r="H128" s="288">
        <v>2.3799999999987199E-3</v>
      </c>
      <c r="I128" s="289">
        <f>E128*H128</f>
        <v>2.5465999999986302E-2</v>
      </c>
      <c r="J128" s="288">
        <v>0</v>
      </c>
      <c r="K128" s="289">
        <f>E128*J128</f>
        <v>0</v>
      </c>
      <c r="O128" s="281">
        <v>2</v>
      </c>
      <c r="AA128" s="251">
        <v>1</v>
      </c>
      <c r="AB128" s="251">
        <v>1</v>
      </c>
      <c r="AC128" s="251">
        <v>1</v>
      </c>
      <c r="AZ128" s="251">
        <v>1</v>
      </c>
      <c r="BA128" s="251">
        <f>IF(AZ128=1,G128,0)</f>
        <v>0</v>
      </c>
      <c r="BB128" s="251">
        <f>IF(AZ128=2,G128,0)</f>
        <v>0</v>
      </c>
      <c r="BC128" s="251">
        <f>IF(AZ128=3,G128,0)</f>
        <v>0</v>
      </c>
      <c r="BD128" s="251">
        <f>IF(AZ128=4,G128,0)</f>
        <v>0</v>
      </c>
      <c r="BE128" s="251">
        <f>IF(AZ128=5,G128,0)</f>
        <v>0</v>
      </c>
      <c r="CA128" s="290">
        <v>1</v>
      </c>
      <c r="CB128" s="290">
        <v>1</v>
      </c>
    </row>
    <row r="129" spans="1:80">
      <c r="A129" s="291"/>
      <c r="B129" s="298"/>
      <c r="C129" s="299" t="s">
        <v>284</v>
      </c>
      <c r="D129" s="300"/>
      <c r="E129" s="301">
        <v>10.7</v>
      </c>
      <c r="F129" s="302"/>
      <c r="G129" s="303"/>
      <c r="H129" s="304"/>
      <c r="I129" s="296"/>
      <c r="J129" s="305"/>
      <c r="K129" s="296"/>
      <c r="M129" s="297" t="s">
        <v>284</v>
      </c>
      <c r="O129" s="281"/>
    </row>
    <row r="130" spans="1:80">
      <c r="A130" s="306"/>
      <c r="B130" s="307" t="s">
        <v>97</v>
      </c>
      <c r="C130" s="308" t="s">
        <v>277</v>
      </c>
      <c r="D130" s="309"/>
      <c r="E130" s="310"/>
      <c r="F130" s="311"/>
      <c r="G130" s="312">
        <f>SUM(G124:G129)</f>
        <v>0</v>
      </c>
      <c r="H130" s="313"/>
      <c r="I130" s="314">
        <f>SUM(I124:I129)</f>
        <v>0.13110694999997535</v>
      </c>
      <c r="J130" s="313"/>
      <c r="K130" s="314">
        <f>SUM(K124:K129)</f>
        <v>0</v>
      </c>
      <c r="O130" s="281">
        <v>4</v>
      </c>
      <c r="BA130" s="315">
        <f>SUM(BA124:BA129)</f>
        <v>0</v>
      </c>
      <c r="BB130" s="315">
        <f>SUM(BB124:BB129)</f>
        <v>0</v>
      </c>
      <c r="BC130" s="315">
        <f>SUM(BC124:BC129)</f>
        <v>0</v>
      </c>
      <c r="BD130" s="315">
        <f>SUM(BD124:BD129)</f>
        <v>0</v>
      </c>
      <c r="BE130" s="315">
        <f>SUM(BE124:BE129)</f>
        <v>0</v>
      </c>
    </row>
    <row r="131" spans="1:80">
      <c r="A131" s="271" t="s">
        <v>93</v>
      </c>
      <c r="B131" s="272" t="s">
        <v>285</v>
      </c>
      <c r="C131" s="273" t="s">
        <v>286</v>
      </c>
      <c r="D131" s="274"/>
      <c r="E131" s="275"/>
      <c r="F131" s="275"/>
      <c r="G131" s="276"/>
      <c r="H131" s="277"/>
      <c r="I131" s="278"/>
      <c r="J131" s="279"/>
      <c r="K131" s="280"/>
      <c r="O131" s="281">
        <v>1</v>
      </c>
    </row>
    <row r="132" spans="1:80">
      <c r="A132" s="282">
        <v>48</v>
      </c>
      <c r="B132" s="283" t="s">
        <v>288</v>
      </c>
      <c r="C132" s="284" t="s">
        <v>289</v>
      </c>
      <c r="D132" s="285" t="s">
        <v>110</v>
      </c>
      <c r="E132" s="286">
        <v>11.97</v>
      </c>
      <c r="F132" s="286">
        <v>0</v>
      </c>
      <c r="G132" s="287">
        <f>E132*F132</f>
        <v>0</v>
      </c>
      <c r="H132" s="288">
        <v>5.76999999999828E-3</v>
      </c>
      <c r="I132" s="289">
        <f>E132*H132</f>
        <v>6.906689999997942E-2</v>
      </c>
      <c r="J132" s="288">
        <v>0</v>
      </c>
      <c r="K132" s="289">
        <f>E132*J132</f>
        <v>0</v>
      </c>
      <c r="O132" s="281">
        <v>2</v>
      </c>
      <c r="AA132" s="251">
        <v>1</v>
      </c>
      <c r="AB132" s="251">
        <v>1</v>
      </c>
      <c r="AC132" s="251">
        <v>1</v>
      </c>
      <c r="AZ132" s="251">
        <v>1</v>
      </c>
      <c r="BA132" s="251">
        <f>IF(AZ132=1,G132,0)</f>
        <v>0</v>
      </c>
      <c r="BB132" s="251">
        <f>IF(AZ132=2,G132,0)</f>
        <v>0</v>
      </c>
      <c r="BC132" s="251">
        <f>IF(AZ132=3,G132,0)</f>
        <v>0</v>
      </c>
      <c r="BD132" s="251">
        <f>IF(AZ132=4,G132,0)</f>
        <v>0</v>
      </c>
      <c r="BE132" s="251">
        <f>IF(AZ132=5,G132,0)</f>
        <v>0</v>
      </c>
      <c r="CA132" s="290">
        <v>1</v>
      </c>
      <c r="CB132" s="290">
        <v>1</v>
      </c>
    </row>
    <row r="133" spans="1:80">
      <c r="A133" s="291"/>
      <c r="B133" s="298"/>
      <c r="C133" s="299" t="s">
        <v>290</v>
      </c>
      <c r="D133" s="300"/>
      <c r="E133" s="301">
        <v>11.97</v>
      </c>
      <c r="F133" s="302"/>
      <c r="G133" s="303"/>
      <c r="H133" s="304"/>
      <c r="I133" s="296"/>
      <c r="J133" s="305"/>
      <c r="K133" s="296"/>
      <c r="M133" s="297" t="s">
        <v>290</v>
      </c>
      <c r="O133" s="281"/>
    </row>
    <row r="134" spans="1:80">
      <c r="A134" s="282">
        <v>49</v>
      </c>
      <c r="B134" s="283" t="s">
        <v>291</v>
      </c>
      <c r="C134" s="284" t="s">
        <v>292</v>
      </c>
      <c r="D134" s="285" t="s">
        <v>110</v>
      </c>
      <c r="E134" s="286">
        <v>11.97</v>
      </c>
      <c r="F134" s="286">
        <v>0</v>
      </c>
      <c r="G134" s="287">
        <f>E134*F134</f>
        <v>0</v>
      </c>
      <c r="H134" s="288">
        <v>4.6800000000004598E-3</v>
      </c>
      <c r="I134" s="289">
        <f>E134*H134</f>
        <v>5.6019600000005505E-2</v>
      </c>
      <c r="J134" s="288">
        <v>0</v>
      </c>
      <c r="K134" s="289">
        <f>E134*J134</f>
        <v>0</v>
      </c>
      <c r="O134" s="281">
        <v>2</v>
      </c>
      <c r="AA134" s="251">
        <v>1</v>
      </c>
      <c r="AB134" s="251">
        <v>1</v>
      </c>
      <c r="AC134" s="251">
        <v>1</v>
      </c>
      <c r="AZ134" s="251">
        <v>1</v>
      </c>
      <c r="BA134" s="251">
        <f>IF(AZ134=1,G134,0)</f>
        <v>0</v>
      </c>
      <c r="BB134" s="251">
        <f>IF(AZ134=2,G134,0)</f>
        <v>0</v>
      </c>
      <c r="BC134" s="251">
        <f>IF(AZ134=3,G134,0)</f>
        <v>0</v>
      </c>
      <c r="BD134" s="251">
        <f>IF(AZ134=4,G134,0)</f>
        <v>0</v>
      </c>
      <c r="BE134" s="251">
        <f>IF(AZ134=5,G134,0)</f>
        <v>0</v>
      </c>
      <c r="CA134" s="290">
        <v>1</v>
      </c>
      <c r="CB134" s="290">
        <v>1</v>
      </c>
    </row>
    <row r="135" spans="1:80">
      <c r="A135" s="282">
        <v>50</v>
      </c>
      <c r="B135" s="283" t="s">
        <v>293</v>
      </c>
      <c r="C135" s="284" t="s">
        <v>294</v>
      </c>
      <c r="D135" s="285" t="s">
        <v>110</v>
      </c>
      <c r="E135" s="286">
        <v>26.86</v>
      </c>
      <c r="F135" s="286">
        <v>0</v>
      </c>
      <c r="G135" s="287">
        <f>E135*F135</f>
        <v>0</v>
      </c>
      <c r="H135" s="288">
        <v>2.21400000000074E-2</v>
      </c>
      <c r="I135" s="289">
        <f>E135*H135</f>
        <v>0.59468040000019873</v>
      </c>
      <c r="J135" s="288">
        <v>0</v>
      </c>
      <c r="K135" s="289">
        <f>E135*J135</f>
        <v>0</v>
      </c>
      <c r="O135" s="281">
        <v>2</v>
      </c>
      <c r="AA135" s="251">
        <v>1</v>
      </c>
      <c r="AB135" s="251">
        <v>1</v>
      </c>
      <c r="AC135" s="251">
        <v>1</v>
      </c>
      <c r="AZ135" s="251">
        <v>1</v>
      </c>
      <c r="BA135" s="251">
        <f>IF(AZ135=1,G135,0)</f>
        <v>0</v>
      </c>
      <c r="BB135" s="251">
        <f>IF(AZ135=2,G135,0)</f>
        <v>0</v>
      </c>
      <c r="BC135" s="251">
        <f>IF(AZ135=3,G135,0)</f>
        <v>0</v>
      </c>
      <c r="BD135" s="251">
        <f>IF(AZ135=4,G135,0)</f>
        <v>0</v>
      </c>
      <c r="BE135" s="251">
        <f>IF(AZ135=5,G135,0)</f>
        <v>0</v>
      </c>
      <c r="CA135" s="290">
        <v>1</v>
      </c>
      <c r="CB135" s="290">
        <v>1</v>
      </c>
    </row>
    <row r="136" spans="1:80">
      <c r="A136" s="291"/>
      <c r="B136" s="298"/>
      <c r="C136" s="299" t="s">
        <v>295</v>
      </c>
      <c r="D136" s="300"/>
      <c r="E136" s="301">
        <v>5.2</v>
      </c>
      <c r="F136" s="302"/>
      <c r="G136" s="303"/>
      <c r="H136" s="304"/>
      <c r="I136" s="296"/>
      <c r="J136" s="305"/>
      <c r="K136" s="296"/>
      <c r="M136" s="297" t="s">
        <v>295</v>
      </c>
      <c r="O136" s="281"/>
    </row>
    <row r="137" spans="1:80">
      <c r="A137" s="291"/>
      <c r="B137" s="298"/>
      <c r="C137" s="299" t="s">
        <v>296</v>
      </c>
      <c r="D137" s="300"/>
      <c r="E137" s="301">
        <v>21.66</v>
      </c>
      <c r="F137" s="302"/>
      <c r="G137" s="303"/>
      <c r="H137" s="304"/>
      <c r="I137" s="296"/>
      <c r="J137" s="305"/>
      <c r="K137" s="296"/>
      <c r="M137" s="297" t="s">
        <v>296</v>
      </c>
      <c r="O137" s="281"/>
    </row>
    <row r="138" spans="1:80">
      <c r="A138" s="306"/>
      <c r="B138" s="307" t="s">
        <v>97</v>
      </c>
      <c r="C138" s="308" t="s">
        <v>287</v>
      </c>
      <c r="D138" s="309"/>
      <c r="E138" s="310"/>
      <c r="F138" s="311"/>
      <c r="G138" s="312">
        <f>SUM(G131:G137)</f>
        <v>0</v>
      </c>
      <c r="H138" s="313"/>
      <c r="I138" s="314">
        <f>SUM(I131:I137)</f>
        <v>0.71976690000018362</v>
      </c>
      <c r="J138" s="313"/>
      <c r="K138" s="314">
        <f>SUM(K131:K137)</f>
        <v>0</v>
      </c>
      <c r="O138" s="281">
        <v>4</v>
      </c>
      <c r="BA138" s="315">
        <f>SUM(BA131:BA137)</f>
        <v>0</v>
      </c>
      <c r="BB138" s="315">
        <f>SUM(BB131:BB137)</f>
        <v>0</v>
      </c>
      <c r="BC138" s="315">
        <f>SUM(BC131:BC137)</f>
        <v>0</v>
      </c>
      <c r="BD138" s="315">
        <f>SUM(BD131:BD137)</f>
        <v>0</v>
      </c>
      <c r="BE138" s="315">
        <f>SUM(BE131:BE137)</f>
        <v>0</v>
      </c>
    </row>
    <row r="139" spans="1:80">
      <c r="A139" s="271" t="s">
        <v>93</v>
      </c>
      <c r="B139" s="272" t="s">
        <v>297</v>
      </c>
      <c r="C139" s="273" t="s">
        <v>298</v>
      </c>
      <c r="D139" s="274"/>
      <c r="E139" s="275"/>
      <c r="F139" s="275"/>
      <c r="G139" s="276"/>
      <c r="H139" s="277"/>
      <c r="I139" s="278"/>
      <c r="J139" s="279"/>
      <c r="K139" s="280"/>
      <c r="O139" s="281">
        <v>1</v>
      </c>
    </row>
    <row r="140" spans="1:80" ht="22.5">
      <c r="A140" s="282">
        <v>51</v>
      </c>
      <c r="B140" s="283" t="s">
        <v>300</v>
      </c>
      <c r="C140" s="284" t="s">
        <v>301</v>
      </c>
      <c r="D140" s="285" t="s">
        <v>120</v>
      </c>
      <c r="E140" s="286">
        <v>2.5245000000000002</v>
      </c>
      <c r="F140" s="286">
        <v>0</v>
      </c>
      <c r="G140" s="287">
        <f>E140*F140</f>
        <v>0</v>
      </c>
      <c r="H140" s="288">
        <v>2.45329000000129</v>
      </c>
      <c r="I140" s="289">
        <f>E140*H140</f>
        <v>6.1933306050032568</v>
      </c>
      <c r="J140" s="288">
        <v>0</v>
      </c>
      <c r="K140" s="289">
        <f>E140*J140</f>
        <v>0</v>
      </c>
      <c r="O140" s="281">
        <v>2</v>
      </c>
      <c r="AA140" s="251">
        <v>1</v>
      </c>
      <c r="AB140" s="251">
        <v>1</v>
      </c>
      <c r="AC140" s="251">
        <v>1</v>
      </c>
      <c r="AZ140" s="251">
        <v>1</v>
      </c>
      <c r="BA140" s="251">
        <f>IF(AZ140=1,G140,0)</f>
        <v>0</v>
      </c>
      <c r="BB140" s="251">
        <f>IF(AZ140=2,G140,0)</f>
        <v>0</v>
      </c>
      <c r="BC140" s="251">
        <f>IF(AZ140=3,G140,0)</f>
        <v>0</v>
      </c>
      <c r="BD140" s="251">
        <f>IF(AZ140=4,G140,0)</f>
        <v>0</v>
      </c>
      <c r="BE140" s="251">
        <f>IF(AZ140=5,G140,0)</f>
        <v>0</v>
      </c>
      <c r="CA140" s="290">
        <v>1</v>
      </c>
      <c r="CB140" s="290">
        <v>1</v>
      </c>
    </row>
    <row r="141" spans="1:80">
      <c r="A141" s="291"/>
      <c r="B141" s="298"/>
      <c r="C141" s="299" t="s">
        <v>302</v>
      </c>
      <c r="D141" s="300"/>
      <c r="E141" s="301">
        <v>2.5245000000000002</v>
      </c>
      <c r="F141" s="302"/>
      <c r="G141" s="303"/>
      <c r="H141" s="304"/>
      <c r="I141" s="296"/>
      <c r="J141" s="305"/>
      <c r="K141" s="296"/>
      <c r="M141" s="297" t="s">
        <v>302</v>
      </c>
      <c r="O141" s="281"/>
    </row>
    <row r="142" spans="1:80">
      <c r="A142" s="282">
        <v>52</v>
      </c>
      <c r="B142" s="283" t="s">
        <v>303</v>
      </c>
      <c r="C142" s="284" t="s">
        <v>304</v>
      </c>
      <c r="D142" s="285" t="s">
        <v>120</v>
      </c>
      <c r="E142" s="286">
        <v>2.5245000000000002</v>
      </c>
      <c r="F142" s="286">
        <v>0</v>
      </c>
      <c r="G142" s="287">
        <f>E142*F142</f>
        <v>0</v>
      </c>
      <c r="H142" s="288">
        <v>2.0000000000010201E-2</v>
      </c>
      <c r="I142" s="289">
        <f>E142*H142</f>
        <v>5.0490000000025757E-2</v>
      </c>
      <c r="J142" s="288">
        <v>0</v>
      </c>
      <c r="K142" s="289">
        <f>E142*J142</f>
        <v>0</v>
      </c>
      <c r="O142" s="281">
        <v>2</v>
      </c>
      <c r="AA142" s="251">
        <v>1</v>
      </c>
      <c r="AB142" s="251">
        <v>1</v>
      </c>
      <c r="AC142" s="251">
        <v>1</v>
      </c>
      <c r="AZ142" s="251">
        <v>1</v>
      </c>
      <c r="BA142" s="251">
        <f>IF(AZ142=1,G142,0)</f>
        <v>0</v>
      </c>
      <c r="BB142" s="251">
        <f>IF(AZ142=2,G142,0)</f>
        <v>0</v>
      </c>
      <c r="BC142" s="251">
        <f>IF(AZ142=3,G142,0)</f>
        <v>0</v>
      </c>
      <c r="BD142" s="251">
        <f>IF(AZ142=4,G142,0)</f>
        <v>0</v>
      </c>
      <c r="BE142" s="251">
        <f>IF(AZ142=5,G142,0)</f>
        <v>0</v>
      </c>
      <c r="CA142" s="290">
        <v>1</v>
      </c>
      <c r="CB142" s="290">
        <v>1</v>
      </c>
    </row>
    <row r="143" spans="1:80">
      <c r="A143" s="282">
        <v>53</v>
      </c>
      <c r="B143" s="283" t="s">
        <v>305</v>
      </c>
      <c r="C143" s="284" t="s">
        <v>306</v>
      </c>
      <c r="D143" s="285" t="s">
        <v>120</v>
      </c>
      <c r="E143" s="286">
        <v>2.5245000000000002</v>
      </c>
      <c r="F143" s="286">
        <v>0</v>
      </c>
      <c r="G143" s="287">
        <f>E143*F143</f>
        <v>0</v>
      </c>
      <c r="H143" s="288">
        <v>0</v>
      </c>
      <c r="I143" s="289">
        <f>E143*H143</f>
        <v>0</v>
      </c>
      <c r="J143" s="288">
        <v>0</v>
      </c>
      <c r="K143" s="289">
        <f>E143*J143</f>
        <v>0</v>
      </c>
      <c r="O143" s="281">
        <v>2</v>
      </c>
      <c r="AA143" s="251">
        <v>1</v>
      </c>
      <c r="AB143" s="251">
        <v>1</v>
      </c>
      <c r="AC143" s="251">
        <v>1</v>
      </c>
      <c r="AZ143" s="251">
        <v>1</v>
      </c>
      <c r="BA143" s="251">
        <f>IF(AZ143=1,G143,0)</f>
        <v>0</v>
      </c>
      <c r="BB143" s="251">
        <f>IF(AZ143=2,G143,0)</f>
        <v>0</v>
      </c>
      <c r="BC143" s="251">
        <f>IF(AZ143=3,G143,0)</f>
        <v>0</v>
      </c>
      <c r="BD143" s="251">
        <f>IF(AZ143=4,G143,0)</f>
        <v>0</v>
      </c>
      <c r="BE143" s="251">
        <f>IF(AZ143=5,G143,0)</f>
        <v>0</v>
      </c>
      <c r="CA143" s="290">
        <v>1</v>
      </c>
      <c r="CB143" s="290">
        <v>1</v>
      </c>
    </row>
    <row r="144" spans="1:80">
      <c r="A144" s="282">
        <v>54</v>
      </c>
      <c r="B144" s="283" t="s">
        <v>307</v>
      </c>
      <c r="C144" s="284" t="s">
        <v>308</v>
      </c>
      <c r="D144" s="285" t="s">
        <v>120</v>
      </c>
      <c r="E144" s="286">
        <v>2.5245000000000002</v>
      </c>
      <c r="F144" s="286">
        <v>0</v>
      </c>
      <c r="G144" s="287">
        <f>E144*F144</f>
        <v>0</v>
      </c>
      <c r="H144" s="288">
        <v>0</v>
      </c>
      <c r="I144" s="289">
        <f>E144*H144</f>
        <v>0</v>
      </c>
      <c r="J144" s="288">
        <v>0</v>
      </c>
      <c r="K144" s="289">
        <f>E144*J144</f>
        <v>0</v>
      </c>
      <c r="O144" s="281">
        <v>2</v>
      </c>
      <c r="AA144" s="251">
        <v>1</v>
      </c>
      <c r="AB144" s="251">
        <v>1</v>
      </c>
      <c r="AC144" s="251">
        <v>1</v>
      </c>
      <c r="AZ144" s="251">
        <v>1</v>
      </c>
      <c r="BA144" s="251">
        <f>IF(AZ144=1,G144,0)</f>
        <v>0</v>
      </c>
      <c r="BB144" s="251">
        <f>IF(AZ144=2,G144,0)</f>
        <v>0</v>
      </c>
      <c r="BC144" s="251">
        <f>IF(AZ144=3,G144,0)</f>
        <v>0</v>
      </c>
      <c r="BD144" s="251">
        <f>IF(AZ144=4,G144,0)</f>
        <v>0</v>
      </c>
      <c r="BE144" s="251">
        <f>IF(AZ144=5,G144,0)</f>
        <v>0</v>
      </c>
      <c r="CA144" s="290">
        <v>1</v>
      </c>
      <c r="CB144" s="290">
        <v>1</v>
      </c>
    </row>
    <row r="145" spans="1:80">
      <c r="A145" s="282">
        <v>55</v>
      </c>
      <c r="B145" s="283" t="s">
        <v>309</v>
      </c>
      <c r="C145" s="284" t="s">
        <v>310</v>
      </c>
      <c r="D145" s="285" t="s">
        <v>120</v>
      </c>
      <c r="E145" s="286">
        <v>0.16850000000000001</v>
      </c>
      <c r="F145" s="286">
        <v>0</v>
      </c>
      <c r="G145" s="287">
        <f>E145*F145</f>
        <v>0</v>
      </c>
      <c r="H145" s="288">
        <v>2.45329000000129</v>
      </c>
      <c r="I145" s="289">
        <f>E145*H145</f>
        <v>0.41337936500021738</v>
      </c>
      <c r="J145" s="288">
        <v>0</v>
      </c>
      <c r="K145" s="289">
        <f>E145*J145</f>
        <v>0</v>
      </c>
      <c r="O145" s="281">
        <v>2</v>
      </c>
      <c r="AA145" s="251">
        <v>1</v>
      </c>
      <c r="AB145" s="251">
        <v>1</v>
      </c>
      <c r="AC145" s="251">
        <v>1</v>
      </c>
      <c r="AZ145" s="251">
        <v>1</v>
      </c>
      <c r="BA145" s="251">
        <f>IF(AZ145=1,G145,0)</f>
        <v>0</v>
      </c>
      <c r="BB145" s="251">
        <f>IF(AZ145=2,G145,0)</f>
        <v>0</v>
      </c>
      <c r="BC145" s="251">
        <f>IF(AZ145=3,G145,0)</f>
        <v>0</v>
      </c>
      <c r="BD145" s="251">
        <f>IF(AZ145=4,G145,0)</f>
        <v>0</v>
      </c>
      <c r="BE145" s="251">
        <f>IF(AZ145=5,G145,0)</f>
        <v>0</v>
      </c>
      <c r="CA145" s="290">
        <v>1</v>
      </c>
      <c r="CB145" s="290">
        <v>1</v>
      </c>
    </row>
    <row r="146" spans="1:80">
      <c r="A146" s="291"/>
      <c r="B146" s="298"/>
      <c r="C146" s="299" t="s">
        <v>311</v>
      </c>
      <c r="D146" s="300"/>
      <c r="E146" s="301">
        <v>0.16850000000000001</v>
      </c>
      <c r="F146" s="302"/>
      <c r="G146" s="303"/>
      <c r="H146" s="304"/>
      <c r="I146" s="296"/>
      <c r="J146" s="305"/>
      <c r="K146" s="296"/>
      <c r="M146" s="297" t="s">
        <v>311</v>
      </c>
      <c r="O146" s="281"/>
    </row>
    <row r="147" spans="1:80">
      <c r="A147" s="282">
        <v>56</v>
      </c>
      <c r="B147" s="283" t="s">
        <v>312</v>
      </c>
      <c r="C147" s="284" t="s">
        <v>313</v>
      </c>
      <c r="D147" s="285" t="s">
        <v>120</v>
      </c>
      <c r="E147" s="286">
        <v>0.16850000000000001</v>
      </c>
      <c r="F147" s="286">
        <v>0</v>
      </c>
      <c r="G147" s="287">
        <f>E147*F147</f>
        <v>0</v>
      </c>
      <c r="H147" s="288">
        <v>4.0000000000020498E-2</v>
      </c>
      <c r="I147" s="289">
        <f>E147*H147</f>
        <v>6.7400000000034542E-3</v>
      </c>
      <c r="J147" s="288">
        <v>0</v>
      </c>
      <c r="K147" s="289">
        <f>E147*J147</f>
        <v>0</v>
      </c>
      <c r="O147" s="281">
        <v>2</v>
      </c>
      <c r="AA147" s="251">
        <v>1</v>
      </c>
      <c r="AB147" s="251">
        <v>1</v>
      </c>
      <c r="AC147" s="251">
        <v>1</v>
      </c>
      <c r="AZ147" s="251">
        <v>1</v>
      </c>
      <c r="BA147" s="251">
        <f>IF(AZ147=1,G147,0)</f>
        <v>0</v>
      </c>
      <c r="BB147" s="251">
        <f>IF(AZ147=2,G147,0)</f>
        <v>0</v>
      </c>
      <c r="BC147" s="251">
        <f>IF(AZ147=3,G147,0)</f>
        <v>0</v>
      </c>
      <c r="BD147" s="251">
        <f>IF(AZ147=4,G147,0)</f>
        <v>0</v>
      </c>
      <c r="BE147" s="251">
        <f>IF(AZ147=5,G147,0)</f>
        <v>0</v>
      </c>
      <c r="CA147" s="290">
        <v>1</v>
      </c>
      <c r="CB147" s="290">
        <v>1</v>
      </c>
    </row>
    <row r="148" spans="1:80">
      <c r="A148" s="282">
        <v>57</v>
      </c>
      <c r="B148" s="283" t="s">
        <v>314</v>
      </c>
      <c r="C148" s="284" t="s">
        <v>315</v>
      </c>
      <c r="D148" s="285" t="s">
        <v>120</v>
      </c>
      <c r="E148" s="286">
        <v>0.16850000000000001</v>
      </c>
      <c r="F148" s="286">
        <v>0</v>
      </c>
      <c r="G148" s="287">
        <f>E148*F148</f>
        <v>0</v>
      </c>
      <c r="H148" s="288">
        <v>0</v>
      </c>
      <c r="I148" s="289">
        <f>E148*H148</f>
        <v>0</v>
      </c>
      <c r="J148" s="288">
        <v>0</v>
      </c>
      <c r="K148" s="289">
        <f>E148*J148</f>
        <v>0</v>
      </c>
      <c r="O148" s="281">
        <v>2</v>
      </c>
      <c r="AA148" s="251">
        <v>1</v>
      </c>
      <c r="AB148" s="251">
        <v>1</v>
      </c>
      <c r="AC148" s="251">
        <v>1</v>
      </c>
      <c r="AZ148" s="251">
        <v>1</v>
      </c>
      <c r="BA148" s="251">
        <f>IF(AZ148=1,G148,0)</f>
        <v>0</v>
      </c>
      <c r="BB148" s="251">
        <f>IF(AZ148=2,G148,0)</f>
        <v>0</v>
      </c>
      <c r="BC148" s="251">
        <f>IF(AZ148=3,G148,0)</f>
        <v>0</v>
      </c>
      <c r="BD148" s="251">
        <f>IF(AZ148=4,G148,0)</f>
        <v>0</v>
      </c>
      <c r="BE148" s="251">
        <f>IF(AZ148=5,G148,0)</f>
        <v>0</v>
      </c>
      <c r="CA148" s="290">
        <v>1</v>
      </c>
      <c r="CB148" s="290">
        <v>1</v>
      </c>
    </row>
    <row r="149" spans="1:80" ht="22.5">
      <c r="A149" s="282">
        <v>58</v>
      </c>
      <c r="B149" s="283" t="s">
        <v>316</v>
      </c>
      <c r="C149" s="284" t="s">
        <v>317</v>
      </c>
      <c r="D149" s="285" t="s">
        <v>174</v>
      </c>
      <c r="E149" s="286">
        <v>0.13700000000000001</v>
      </c>
      <c r="F149" s="286">
        <v>0</v>
      </c>
      <c r="G149" s="287">
        <f>E149*F149</f>
        <v>0</v>
      </c>
      <c r="H149" s="288">
        <v>1.06624999999985</v>
      </c>
      <c r="I149" s="289">
        <f>E149*H149</f>
        <v>0.14607624999997948</v>
      </c>
      <c r="J149" s="288">
        <v>0</v>
      </c>
      <c r="K149" s="289">
        <f>E149*J149</f>
        <v>0</v>
      </c>
      <c r="O149" s="281">
        <v>2</v>
      </c>
      <c r="AA149" s="251">
        <v>1</v>
      </c>
      <c r="AB149" s="251">
        <v>1</v>
      </c>
      <c r="AC149" s="251">
        <v>1</v>
      </c>
      <c r="AZ149" s="251">
        <v>1</v>
      </c>
      <c r="BA149" s="251">
        <f>IF(AZ149=1,G149,0)</f>
        <v>0</v>
      </c>
      <c r="BB149" s="251">
        <f>IF(AZ149=2,G149,0)</f>
        <v>0</v>
      </c>
      <c r="BC149" s="251">
        <f>IF(AZ149=3,G149,0)</f>
        <v>0</v>
      </c>
      <c r="BD149" s="251">
        <f>IF(AZ149=4,G149,0)</f>
        <v>0</v>
      </c>
      <c r="BE149" s="251">
        <f>IF(AZ149=5,G149,0)</f>
        <v>0</v>
      </c>
      <c r="CA149" s="290">
        <v>1</v>
      </c>
      <c r="CB149" s="290">
        <v>1</v>
      </c>
    </row>
    <row r="150" spans="1:80">
      <c r="A150" s="291"/>
      <c r="B150" s="292"/>
      <c r="C150" s="293" t="s">
        <v>175</v>
      </c>
      <c r="D150" s="294"/>
      <c r="E150" s="294"/>
      <c r="F150" s="294"/>
      <c r="G150" s="295"/>
      <c r="I150" s="296"/>
      <c r="K150" s="296"/>
      <c r="L150" s="297" t="s">
        <v>175</v>
      </c>
      <c r="O150" s="281">
        <v>3</v>
      </c>
    </row>
    <row r="151" spans="1:80">
      <c r="A151" s="291"/>
      <c r="B151" s="298"/>
      <c r="C151" s="299" t="s">
        <v>318</v>
      </c>
      <c r="D151" s="300"/>
      <c r="E151" s="301">
        <v>0.13700000000000001</v>
      </c>
      <c r="F151" s="302"/>
      <c r="G151" s="303"/>
      <c r="H151" s="304"/>
      <c r="I151" s="296"/>
      <c r="J151" s="305"/>
      <c r="K151" s="296"/>
      <c r="M151" s="297" t="s">
        <v>318</v>
      </c>
      <c r="O151" s="281"/>
    </row>
    <row r="152" spans="1:80" ht="22.5">
      <c r="A152" s="282">
        <v>59</v>
      </c>
      <c r="B152" s="283" t="s">
        <v>319</v>
      </c>
      <c r="C152" s="284" t="s">
        <v>320</v>
      </c>
      <c r="D152" s="285" t="s">
        <v>110</v>
      </c>
      <c r="E152" s="286">
        <v>28.05</v>
      </c>
      <c r="F152" s="286">
        <v>0</v>
      </c>
      <c r="G152" s="287">
        <f>E152*F152</f>
        <v>0</v>
      </c>
      <c r="H152" s="288">
        <v>6.9999999999979003E-3</v>
      </c>
      <c r="I152" s="289">
        <f>E152*H152</f>
        <v>0.1963499999999411</v>
      </c>
      <c r="J152" s="288">
        <v>0</v>
      </c>
      <c r="K152" s="289">
        <f>E152*J152</f>
        <v>0</v>
      </c>
      <c r="O152" s="281">
        <v>2</v>
      </c>
      <c r="AA152" s="251">
        <v>1</v>
      </c>
      <c r="AB152" s="251">
        <v>1</v>
      </c>
      <c r="AC152" s="251">
        <v>1</v>
      </c>
      <c r="AZ152" s="251">
        <v>1</v>
      </c>
      <c r="BA152" s="251">
        <f>IF(AZ152=1,G152,0)</f>
        <v>0</v>
      </c>
      <c r="BB152" s="251">
        <f>IF(AZ152=2,G152,0)</f>
        <v>0</v>
      </c>
      <c r="BC152" s="251">
        <f>IF(AZ152=3,G152,0)</f>
        <v>0</v>
      </c>
      <c r="BD152" s="251">
        <f>IF(AZ152=4,G152,0)</f>
        <v>0</v>
      </c>
      <c r="BE152" s="251">
        <f>IF(AZ152=5,G152,0)</f>
        <v>0</v>
      </c>
      <c r="CA152" s="290">
        <v>1</v>
      </c>
      <c r="CB152" s="290">
        <v>1</v>
      </c>
    </row>
    <row r="153" spans="1:80">
      <c r="A153" s="291"/>
      <c r="B153" s="298"/>
      <c r="C153" s="299" t="s">
        <v>321</v>
      </c>
      <c r="D153" s="300"/>
      <c r="E153" s="301">
        <v>28.05</v>
      </c>
      <c r="F153" s="302"/>
      <c r="G153" s="303"/>
      <c r="H153" s="304"/>
      <c r="I153" s="296"/>
      <c r="J153" s="305"/>
      <c r="K153" s="296"/>
      <c r="M153" s="297" t="s">
        <v>321</v>
      </c>
      <c r="O153" s="281"/>
    </row>
    <row r="154" spans="1:80" ht="22.5">
      <c r="A154" s="282">
        <v>60</v>
      </c>
      <c r="B154" s="283" t="s">
        <v>322</v>
      </c>
      <c r="C154" s="284" t="s">
        <v>323</v>
      </c>
      <c r="D154" s="285" t="s">
        <v>110</v>
      </c>
      <c r="E154" s="286">
        <v>31.419599999999999</v>
      </c>
      <c r="F154" s="286">
        <v>0</v>
      </c>
      <c r="G154" s="287">
        <f>E154*F154</f>
        <v>0</v>
      </c>
      <c r="H154" s="288">
        <v>6.9999999999979003E-3</v>
      </c>
      <c r="I154" s="289">
        <f>E154*H154</f>
        <v>0.21993719999993402</v>
      </c>
      <c r="J154" s="288">
        <v>0</v>
      </c>
      <c r="K154" s="289">
        <f>E154*J154</f>
        <v>0</v>
      </c>
      <c r="O154" s="281">
        <v>2</v>
      </c>
      <c r="AA154" s="251">
        <v>1</v>
      </c>
      <c r="AB154" s="251">
        <v>1</v>
      </c>
      <c r="AC154" s="251">
        <v>1</v>
      </c>
      <c r="AZ154" s="251">
        <v>1</v>
      </c>
      <c r="BA154" s="251">
        <f>IF(AZ154=1,G154,0)</f>
        <v>0</v>
      </c>
      <c r="BB154" s="251">
        <f>IF(AZ154=2,G154,0)</f>
        <v>0</v>
      </c>
      <c r="BC154" s="251">
        <f>IF(AZ154=3,G154,0)</f>
        <v>0</v>
      </c>
      <c r="BD154" s="251">
        <f>IF(AZ154=4,G154,0)</f>
        <v>0</v>
      </c>
      <c r="BE154" s="251">
        <f>IF(AZ154=5,G154,0)</f>
        <v>0</v>
      </c>
      <c r="CA154" s="290">
        <v>1</v>
      </c>
      <c r="CB154" s="290">
        <v>1</v>
      </c>
    </row>
    <row r="155" spans="1:80">
      <c r="A155" s="291"/>
      <c r="B155" s="292"/>
      <c r="C155" s="293"/>
      <c r="D155" s="294"/>
      <c r="E155" s="294"/>
      <c r="F155" s="294"/>
      <c r="G155" s="295"/>
      <c r="I155" s="296"/>
      <c r="K155" s="296"/>
      <c r="L155" s="297"/>
      <c r="O155" s="281">
        <v>3</v>
      </c>
    </row>
    <row r="156" spans="1:80">
      <c r="A156" s="291"/>
      <c r="B156" s="298"/>
      <c r="C156" s="299" t="s">
        <v>321</v>
      </c>
      <c r="D156" s="300"/>
      <c r="E156" s="301">
        <v>28.05</v>
      </c>
      <c r="F156" s="302"/>
      <c r="G156" s="303"/>
      <c r="H156" s="304"/>
      <c r="I156" s="296"/>
      <c r="J156" s="305"/>
      <c r="K156" s="296"/>
      <c r="M156" s="297" t="s">
        <v>321</v>
      </c>
      <c r="O156" s="281"/>
    </row>
    <row r="157" spans="1:80">
      <c r="A157" s="291"/>
      <c r="B157" s="298"/>
      <c r="C157" s="299" t="s">
        <v>324</v>
      </c>
      <c r="D157" s="300"/>
      <c r="E157" s="301">
        <v>3.3696000000000002</v>
      </c>
      <c r="F157" s="302"/>
      <c r="G157" s="303"/>
      <c r="H157" s="304"/>
      <c r="I157" s="296"/>
      <c r="J157" s="305"/>
      <c r="K157" s="296"/>
      <c r="M157" s="297" t="s">
        <v>324</v>
      </c>
      <c r="O157" s="281"/>
    </row>
    <row r="158" spans="1:80">
      <c r="A158" s="282">
        <v>61</v>
      </c>
      <c r="B158" s="283" t="s">
        <v>325</v>
      </c>
      <c r="C158" s="284" t="s">
        <v>326</v>
      </c>
      <c r="D158" s="285" t="s">
        <v>120</v>
      </c>
      <c r="E158" s="286">
        <v>2.24E-2</v>
      </c>
      <c r="F158" s="286">
        <v>0</v>
      </c>
      <c r="G158" s="287">
        <f>E158*F158</f>
        <v>0</v>
      </c>
      <c r="H158" s="288">
        <v>2.2609999999985999</v>
      </c>
      <c r="I158" s="289">
        <f>E158*H158</f>
        <v>5.0646399999968637E-2</v>
      </c>
      <c r="J158" s="288">
        <v>0</v>
      </c>
      <c r="K158" s="289">
        <f>E158*J158</f>
        <v>0</v>
      </c>
      <c r="O158" s="281">
        <v>2</v>
      </c>
      <c r="AA158" s="251">
        <v>1</v>
      </c>
      <c r="AB158" s="251">
        <v>1</v>
      </c>
      <c r="AC158" s="251">
        <v>1</v>
      </c>
      <c r="AZ158" s="251">
        <v>1</v>
      </c>
      <c r="BA158" s="251">
        <f>IF(AZ158=1,G158,0)</f>
        <v>0</v>
      </c>
      <c r="BB158" s="251">
        <f>IF(AZ158=2,G158,0)</f>
        <v>0</v>
      </c>
      <c r="BC158" s="251">
        <f>IF(AZ158=3,G158,0)</f>
        <v>0</v>
      </c>
      <c r="BD158" s="251">
        <f>IF(AZ158=4,G158,0)</f>
        <v>0</v>
      </c>
      <c r="BE158" s="251">
        <f>IF(AZ158=5,G158,0)</f>
        <v>0</v>
      </c>
      <c r="CA158" s="290">
        <v>1</v>
      </c>
      <c r="CB158" s="290">
        <v>1</v>
      </c>
    </row>
    <row r="159" spans="1:80">
      <c r="A159" s="291"/>
      <c r="B159" s="298"/>
      <c r="C159" s="299" t="s">
        <v>327</v>
      </c>
      <c r="D159" s="300"/>
      <c r="E159" s="301">
        <v>2.24E-2</v>
      </c>
      <c r="F159" s="302"/>
      <c r="G159" s="303"/>
      <c r="H159" s="304"/>
      <c r="I159" s="296"/>
      <c r="J159" s="305"/>
      <c r="K159" s="296"/>
      <c r="M159" s="297" t="s">
        <v>327</v>
      </c>
      <c r="O159" s="281"/>
    </row>
    <row r="160" spans="1:80">
      <c r="A160" s="282">
        <v>62</v>
      </c>
      <c r="B160" s="283" t="s">
        <v>328</v>
      </c>
      <c r="C160" s="284" t="s">
        <v>329</v>
      </c>
      <c r="D160" s="285" t="s">
        <v>330</v>
      </c>
      <c r="E160" s="286">
        <v>1</v>
      </c>
      <c r="F160" s="286">
        <v>0</v>
      </c>
      <c r="G160" s="287">
        <f>E160*F160</f>
        <v>0</v>
      </c>
      <c r="H160" s="288">
        <v>0</v>
      </c>
      <c r="I160" s="289">
        <f>E160*H160</f>
        <v>0</v>
      </c>
      <c r="J160" s="288">
        <v>0</v>
      </c>
      <c r="K160" s="289">
        <f>E160*J160</f>
        <v>0</v>
      </c>
      <c r="O160" s="281">
        <v>2</v>
      </c>
      <c r="AA160" s="251">
        <v>1</v>
      </c>
      <c r="AB160" s="251">
        <v>1</v>
      </c>
      <c r="AC160" s="251">
        <v>1</v>
      </c>
      <c r="AZ160" s="251">
        <v>1</v>
      </c>
      <c r="BA160" s="251">
        <f>IF(AZ160=1,G160,0)</f>
        <v>0</v>
      </c>
      <c r="BB160" s="251">
        <f>IF(AZ160=2,G160,0)</f>
        <v>0</v>
      </c>
      <c r="BC160" s="251">
        <f>IF(AZ160=3,G160,0)</f>
        <v>0</v>
      </c>
      <c r="BD160" s="251">
        <f>IF(AZ160=4,G160,0)</f>
        <v>0</v>
      </c>
      <c r="BE160" s="251">
        <f>IF(AZ160=5,G160,0)</f>
        <v>0</v>
      </c>
      <c r="CA160" s="290">
        <v>1</v>
      </c>
      <c r="CB160" s="290">
        <v>1</v>
      </c>
    </row>
    <row r="161" spans="1:80">
      <c r="A161" s="306"/>
      <c r="B161" s="307" t="s">
        <v>97</v>
      </c>
      <c r="C161" s="308" t="s">
        <v>299</v>
      </c>
      <c r="D161" s="309"/>
      <c r="E161" s="310"/>
      <c r="F161" s="311"/>
      <c r="G161" s="312">
        <f>SUM(G139:G160)</f>
        <v>0</v>
      </c>
      <c r="H161" s="313"/>
      <c r="I161" s="314">
        <f>SUM(I139:I160)</f>
        <v>7.2769498200033267</v>
      </c>
      <c r="J161" s="313"/>
      <c r="K161" s="314">
        <f>SUM(K139:K160)</f>
        <v>0</v>
      </c>
      <c r="O161" s="281">
        <v>4</v>
      </c>
      <c r="BA161" s="315">
        <f>SUM(BA139:BA160)</f>
        <v>0</v>
      </c>
      <c r="BB161" s="315">
        <f>SUM(BB139:BB160)</f>
        <v>0</v>
      </c>
      <c r="BC161" s="315">
        <f>SUM(BC139:BC160)</f>
        <v>0</v>
      </c>
      <c r="BD161" s="315">
        <f>SUM(BD139:BD160)</f>
        <v>0</v>
      </c>
      <c r="BE161" s="315">
        <f>SUM(BE139:BE160)</f>
        <v>0</v>
      </c>
    </row>
    <row r="162" spans="1:80">
      <c r="A162" s="271" t="s">
        <v>93</v>
      </c>
      <c r="B162" s="272" t="s">
        <v>331</v>
      </c>
      <c r="C162" s="273" t="s">
        <v>332</v>
      </c>
      <c r="D162" s="274"/>
      <c r="E162" s="275"/>
      <c r="F162" s="275"/>
      <c r="G162" s="276"/>
      <c r="H162" s="277"/>
      <c r="I162" s="278"/>
      <c r="J162" s="279"/>
      <c r="K162" s="280"/>
      <c r="O162" s="281">
        <v>1</v>
      </c>
    </row>
    <row r="163" spans="1:80">
      <c r="A163" s="282">
        <v>63</v>
      </c>
      <c r="B163" s="283" t="s">
        <v>334</v>
      </c>
      <c r="C163" s="284" t="s">
        <v>335</v>
      </c>
      <c r="D163" s="285" t="s">
        <v>205</v>
      </c>
      <c r="E163" s="286">
        <v>1</v>
      </c>
      <c r="F163" s="286">
        <v>0</v>
      </c>
      <c r="G163" s="287">
        <f>E163*F163</f>
        <v>0</v>
      </c>
      <c r="H163" s="288">
        <v>0.46419999999989198</v>
      </c>
      <c r="I163" s="289">
        <f>E163*H163</f>
        <v>0.46419999999989198</v>
      </c>
      <c r="J163" s="288">
        <v>0</v>
      </c>
      <c r="K163" s="289">
        <f>E163*J163</f>
        <v>0</v>
      </c>
      <c r="O163" s="281">
        <v>2</v>
      </c>
      <c r="AA163" s="251">
        <v>1</v>
      </c>
      <c r="AB163" s="251">
        <v>1</v>
      </c>
      <c r="AC163" s="251">
        <v>1</v>
      </c>
      <c r="AZ163" s="251">
        <v>1</v>
      </c>
      <c r="BA163" s="251">
        <f>IF(AZ163=1,G163,0)</f>
        <v>0</v>
      </c>
      <c r="BB163" s="251">
        <f>IF(AZ163=2,G163,0)</f>
        <v>0</v>
      </c>
      <c r="BC163" s="251">
        <f>IF(AZ163=3,G163,0)</f>
        <v>0</v>
      </c>
      <c r="BD163" s="251">
        <f>IF(AZ163=4,G163,0)</f>
        <v>0</v>
      </c>
      <c r="BE163" s="251">
        <f>IF(AZ163=5,G163,0)</f>
        <v>0</v>
      </c>
      <c r="CA163" s="290">
        <v>1</v>
      </c>
      <c r="CB163" s="290">
        <v>1</v>
      </c>
    </row>
    <row r="164" spans="1:80">
      <c r="A164" s="282">
        <v>64</v>
      </c>
      <c r="B164" s="283" t="s">
        <v>336</v>
      </c>
      <c r="C164" s="284" t="s">
        <v>337</v>
      </c>
      <c r="D164" s="285" t="s">
        <v>205</v>
      </c>
      <c r="E164" s="286">
        <v>1</v>
      </c>
      <c r="F164" s="286">
        <v>0</v>
      </c>
      <c r="G164" s="287">
        <f>E164*F164</f>
        <v>0</v>
      </c>
      <c r="H164" s="288">
        <v>0.57560000000012201</v>
      </c>
      <c r="I164" s="289">
        <f>E164*H164</f>
        <v>0.57560000000012201</v>
      </c>
      <c r="J164" s="288">
        <v>0</v>
      </c>
      <c r="K164" s="289">
        <f>E164*J164</f>
        <v>0</v>
      </c>
      <c r="O164" s="281">
        <v>2</v>
      </c>
      <c r="AA164" s="251">
        <v>1</v>
      </c>
      <c r="AB164" s="251">
        <v>1</v>
      </c>
      <c r="AC164" s="251">
        <v>1</v>
      </c>
      <c r="AZ164" s="251">
        <v>1</v>
      </c>
      <c r="BA164" s="251">
        <f>IF(AZ164=1,G164,0)</f>
        <v>0</v>
      </c>
      <c r="BB164" s="251">
        <f>IF(AZ164=2,G164,0)</f>
        <v>0</v>
      </c>
      <c r="BC164" s="251">
        <f>IF(AZ164=3,G164,0)</f>
        <v>0</v>
      </c>
      <c r="BD164" s="251">
        <f>IF(AZ164=4,G164,0)</f>
        <v>0</v>
      </c>
      <c r="BE164" s="251">
        <f>IF(AZ164=5,G164,0)</f>
        <v>0</v>
      </c>
      <c r="CA164" s="290">
        <v>1</v>
      </c>
      <c r="CB164" s="290">
        <v>1</v>
      </c>
    </row>
    <row r="165" spans="1:80">
      <c r="A165" s="282">
        <v>65</v>
      </c>
      <c r="B165" s="283" t="s">
        <v>338</v>
      </c>
      <c r="C165" s="284" t="s">
        <v>339</v>
      </c>
      <c r="D165" s="285" t="s">
        <v>205</v>
      </c>
      <c r="E165" s="286">
        <v>1</v>
      </c>
      <c r="F165" s="286">
        <v>0</v>
      </c>
      <c r="G165" s="287">
        <f>E165*F165</f>
        <v>0</v>
      </c>
      <c r="H165" s="288">
        <v>1.50799999999975E-2</v>
      </c>
      <c r="I165" s="289">
        <f>E165*H165</f>
        <v>1.50799999999975E-2</v>
      </c>
      <c r="J165" s="288"/>
      <c r="K165" s="289">
        <f>E165*J165</f>
        <v>0</v>
      </c>
      <c r="O165" s="281">
        <v>2</v>
      </c>
      <c r="AA165" s="251">
        <v>3</v>
      </c>
      <c r="AB165" s="251">
        <v>1</v>
      </c>
      <c r="AC165" s="251">
        <v>55330336</v>
      </c>
      <c r="AZ165" s="251">
        <v>1</v>
      </c>
      <c r="BA165" s="251">
        <f>IF(AZ165=1,G165,0)</f>
        <v>0</v>
      </c>
      <c r="BB165" s="251">
        <f>IF(AZ165=2,G165,0)</f>
        <v>0</v>
      </c>
      <c r="BC165" s="251">
        <f>IF(AZ165=3,G165,0)</f>
        <v>0</v>
      </c>
      <c r="BD165" s="251">
        <f>IF(AZ165=4,G165,0)</f>
        <v>0</v>
      </c>
      <c r="BE165" s="251">
        <f>IF(AZ165=5,G165,0)</f>
        <v>0</v>
      </c>
      <c r="CA165" s="290">
        <v>3</v>
      </c>
      <c r="CB165" s="290">
        <v>1</v>
      </c>
    </row>
    <row r="166" spans="1:80">
      <c r="A166" s="282">
        <v>66</v>
      </c>
      <c r="B166" s="283" t="s">
        <v>340</v>
      </c>
      <c r="C166" s="284" t="s">
        <v>341</v>
      </c>
      <c r="D166" s="285" t="s">
        <v>205</v>
      </c>
      <c r="E166" s="286">
        <v>1</v>
      </c>
      <c r="F166" s="286">
        <v>0</v>
      </c>
      <c r="G166" s="287">
        <f>E166*F166</f>
        <v>0</v>
      </c>
      <c r="H166" s="288">
        <v>1.83299999999917E-2</v>
      </c>
      <c r="I166" s="289">
        <f>E166*H166</f>
        <v>1.83299999999917E-2</v>
      </c>
      <c r="J166" s="288"/>
      <c r="K166" s="289">
        <f>E166*J166</f>
        <v>0</v>
      </c>
      <c r="O166" s="281">
        <v>2</v>
      </c>
      <c r="AA166" s="251">
        <v>3</v>
      </c>
      <c r="AB166" s="251">
        <v>1</v>
      </c>
      <c r="AC166" s="251">
        <v>55330341</v>
      </c>
      <c r="AZ166" s="251">
        <v>1</v>
      </c>
      <c r="BA166" s="251">
        <f>IF(AZ166=1,G166,0)</f>
        <v>0</v>
      </c>
      <c r="BB166" s="251">
        <f>IF(AZ166=2,G166,0)</f>
        <v>0</v>
      </c>
      <c r="BC166" s="251">
        <f>IF(AZ166=3,G166,0)</f>
        <v>0</v>
      </c>
      <c r="BD166" s="251">
        <f>IF(AZ166=4,G166,0)</f>
        <v>0</v>
      </c>
      <c r="BE166" s="251">
        <f>IF(AZ166=5,G166,0)</f>
        <v>0</v>
      </c>
      <c r="CA166" s="290">
        <v>3</v>
      </c>
      <c r="CB166" s="290">
        <v>1</v>
      </c>
    </row>
    <row r="167" spans="1:80">
      <c r="A167" s="306"/>
      <c r="B167" s="307" t="s">
        <v>97</v>
      </c>
      <c r="C167" s="308" t="s">
        <v>333</v>
      </c>
      <c r="D167" s="309"/>
      <c r="E167" s="310"/>
      <c r="F167" s="311"/>
      <c r="G167" s="312">
        <f>SUM(G162:G166)</f>
        <v>0</v>
      </c>
      <c r="H167" s="313"/>
      <c r="I167" s="314">
        <f>SUM(I162:I166)</f>
        <v>1.0732100000000033</v>
      </c>
      <c r="J167" s="313"/>
      <c r="K167" s="314">
        <f>SUM(K162:K166)</f>
        <v>0</v>
      </c>
      <c r="O167" s="281">
        <v>4</v>
      </c>
      <c r="BA167" s="315">
        <f>SUM(BA162:BA166)</f>
        <v>0</v>
      </c>
      <c r="BB167" s="315">
        <f>SUM(BB162:BB166)</f>
        <v>0</v>
      </c>
      <c r="BC167" s="315">
        <f>SUM(BC162:BC166)</f>
        <v>0</v>
      </c>
      <c r="BD167" s="315">
        <f>SUM(BD162:BD166)</f>
        <v>0</v>
      </c>
      <c r="BE167" s="315">
        <f>SUM(BE162:BE166)</f>
        <v>0</v>
      </c>
    </row>
    <row r="168" spans="1:80">
      <c r="A168" s="271" t="s">
        <v>93</v>
      </c>
      <c r="B168" s="272" t="s">
        <v>342</v>
      </c>
      <c r="C168" s="273" t="s">
        <v>343</v>
      </c>
      <c r="D168" s="274"/>
      <c r="E168" s="275"/>
      <c r="F168" s="275"/>
      <c r="G168" s="276"/>
      <c r="H168" s="277"/>
      <c r="I168" s="278"/>
      <c r="J168" s="279"/>
      <c r="K168" s="280"/>
      <c r="O168" s="281">
        <v>1</v>
      </c>
    </row>
    <row r="169" spans="1:80">
      <c r="A169" s="282">
        <v>67</v>
      </c>
      <c r="B169" s="283" t="s">
        <v>345</v>
      </c>
      <c r="C169" s="284" t="s">
        <v>346</v>
      </c>
      <c r="D169" s="285" t="s">
        <v>330</v>
      </c>
      <c r="E169" s="286">
        <v>1</v>
      </c>
      <c r="F169" s="286">
        <v>0</v>
      </c>
      <c r="G169" s="287">
        <f>E169*F169</f>
        <v>0</v>
      </c>
      <c r="H169" s="288">
        <v>1.5800000000005801E-3</v>
      </c>
      <c r="I169" s="289">
        <f>E169*H169</f>
        <v>1.5800000000005801E-3</v>
      </c>
      <c r="J169" s="288">
        <v>0</v>
      </c>
      <c r="K169" s="289">
        <f>E169*J169</f>
        <v>0</v>
      </c>
      <c r="O169" s="281">
        <v>2</v>
      </c>
      <c r="AA169" s="251">
        <v>1</v>
      </c>
      <c r="AB169" s="251">
        <v>1</v>
      </c>
      <c r="AC169" s="251">
        <v>1</v>
      </c>
      <c r="AZ169" s="251">
        <v>1</v>
      </c>
      <c r="BA169" s="251">
        <f>IF(AZ169=1,G169,0)</f>
        <v>0</v>
      </c>
      <c r="BB169" s="251">
        <f>IF(AZ169=2,G169,0)</f>
        <v>0</v>
      </c>
      <c r="BC169" s="251">
        <f>IF(AZ169=3,G169,0)</f>
        <v>0</v>
      </c>
      <c r="BD169" s="251">
        <f>IF(AZ169=4,G169,0)</f>
        <v>0</v>
      </c>
      <c r="BE169" s="251">
        <f>IF(AZ169=5,G169,0)</f>
        <v>0</v>
      </c>
      <c r="CA169" s="290">
        <v>1</v>
      </c>
      <c r="CB169" s="290">
        <v>1</v>
      </c>
    </row>
    <row r="170" spans="1:80">
      <c r="A170" s="306"/>
      <c r="B170" s="307" t="s">
        <v>97</v>
      </c>
      <c r="C170" s="308" t="s">
        <v>344</v>
      </c>
      <c r="D170" s="309"/>
      <c r="E170" s="310"/>
      <c r="F170" s="311"/>
      <c r="G170" s="312">
        <f>SUM(G168:G169)</f>
        <v>0</v>
      </c>
      <c r="H170" s="313"/>
      <c r="I170" s="314">
        <f>SUM(I168:I169)</f>
        <v>1.5800000000005801E-3</v>
      </c>
      <c r="J170" s="313"/>
      <c r="K170" s="314">
        <f>SUM(K168:K169)</f>
        <v>0</v>
      </c>
      <c r="O170" s="281">
        <v>4</v>
      </c>
      <c r="BA170" s="315">
        <f>SUM(BA168:BA169)</f>
        <v>0</v>
      </c>
      <c r="BB170" s="315">
        <f>SUM(BB168:BB169)</f>
        <v>0</v>
      </c>
      <c r="BC170" s="315">
        <f>SUM(BC168:BC169)</f>
        <v>0</v>
      </c>
      <c r="BD170" s="315">
        <f>SUM(BD168:BD169)</f>
        <v>0</v>
      </c>
      <c r="BE170" s="315">
        <f>SUM(BE168:BE169)</f>
        <v>0</v>
      </c>
    </row>
    <row r="171" spans="1:80">
      <c r="A171" s="271" t="s">
        <v>93</v>
      </c>
      <c r="B171" s="272" t="s">
        <v>347</v>
      </c>
      <c r="C171" s="273" t="s">
        <v>348</v>
      </c>
      <c r="D171" s="274"/>
      <c r="E171" s="275"/>
      <c r="F171" s="275"/>
      <c r="G171" s="276"/>
      <c r="H171" s="277"/>
      <c r="I171" s="278"/>
      <c r="J171" s="279"/>
      <c r="K171" s="280"/>
      <c r="O171" s="281">
        <v>1</v>
      </c>
    </row>
    <row r="172" spans="1:80">
      <c r="A172" s="282">
        <v>68</v>
      </c>
      <c r="B172" s="283" t="s">
        <v>350</v>
      </c>
      <c r="C172" s="284" t="s">
        <v>351</v>
      </c>
      <c r="D172" s="285" t="s">
        <v>330</v>
      </c>
      <c r="E172" s="286">
        <v>1</v>
      </c>
      <c r="F172" s="286">
        <v>0</v>
      </c>
      <c r="G172" s="287">
        <f>E172*F172</f>
        <v>0</v>
      </c>
      <c r="H172" s="288">
        <v>0</v>
      </c>
      <c r="I172" s="289">
        <f>E172*H172</f>
        <v>0</v>
      </c>
      <c r="J172" s="288">
        <v>0</v>
      </c>
      <c r="K172" s="289">
        <f>E172*J172</f>
        <v>0</v>
      </c>
      <c r="O172" s="281">
        <v>2</v>
      </c>
      <c r="AA172" s="251">
        <v>1</v>
      </c>
      <c r="AB172" s="251">
        <v>1</v>
      </c>
      <c r="AC172" s="251">
        <v>1</v>
      </c>
      <c r="AZ172" s="251">
        <v>1</v>
      </c>
      <c r="BA172" s="251">
        <f>IF(AZ172=1,G172,0)</f>
        <v>0</v>
      </c>
      <c r="BB172" s="251">
        <f>IF(AZ172=2,G172,0)</f>
        <v>0</v>
      </c>
      <c r="BC172" s="251">
        <f>IF(AZ172=3,G172,0)</f>
        <v>0</v>
      </c>
      <c r="BD172" s="251">
        <f>IF(AZ172=4,G172,0)</f>
        <v>0</v>
      </c>
      <c r="BE172" s="251">
        <f>IF(AZ172=5,G172,0)</f>
        <v>0</v>
      </c>
      <c r="CA172" s="290">
        <v>1</v>
      </c>
      <c r="CB172" s="290">
        <v>1</v>
      </c>
    </row>
    <row r="173" spans="1:80">
      <c r="A173" s="306"/>
      <c r="B173" s="307" t="s">
        <v>97</v>
      </c>
      <c r="C173" s="308" t="s">
        <v>349</v>
      </c>
      <c r="D173" s="309"/>
      <c r="E173" s="310"/>
      <c r="F173" s="311"/>
      <c r="G173" s="312">
        <f>SUM(G171:G172)</f>
        <v>0</v>
      </c>
      <c r="H173" s="313"/>
      <c r="I173" s="314">
        <f>SUM(I171:I172)</f>
        <v>0</v>
      </c>
      <c r="J173" s="313"/>
      <c r="K173" s="314">
        <f>SUM(K171:K172)</f>
        <v>0</v>
      </c>
      <c r="O173" s="281">
        <v>4</v>
      </c>
      <c r="BA173" s="315">
        <f>SUM(BA171:BA172)</f>
        <v>0</v>
      </c>
      <c r="BB173" s="315">
        <f>SUM(BB171:BB172)</f>
        <v>0</v>
      </c>
      <c r="BC173" s="315">
        <f>SUM(BC171:BC172)</f>
        <v>0</v>
      </c>
      <c r="BD173" s="315">
        <f>SUM(BD171:BD172)</f>
        <v>0</v>
      </c>
      <c r="BE173" s="315">
        <f>SUM(BE171:BE172)</f>
        <v>0</v>
      </c>
    </row>
    <row r="174" spans="1:80">
      <c r="A174" s="271" t="s">
        <v>93</v>
      </c>
      <c r="B174" s="272" t="s">
        <v>352</v>
      </c>
      <c r="C174" s="273" t="s">
        <v>353</v>
      </c>
      <c r="D174" s="274"/>
      <c r="E174" s="275"/>
      <c r="F174" s="275"/>
      <c r="G174" s="276"/>
      <c r="H174" s="277"/>
      <c r="I174" s="278"/>
      <c r="J174" s="279"/>
      <c r="K174" s="280"/>
      <c r="O174" s="281">
        <v>1</v>
      </c>
    </row>
    <row r="175" spans="1:80">
      <c r="A175" s="282">
        <v>69</v>
      </c>
      <c r="B175" s="283" t="s">
        <v>355</v>
      </c>
      <c r="C175" s="284" t="s">
        <v>356</v>
      </c>
      <c r="D175" s="285" t="s">
        <v>110</v>
      </c>
      <c r="E175" s="286">
        <v>1.8</v>
      </c>
      <c r="F175" s="286">
        <v>0</v>
      </c>
      <c r="G175" s="287">
        <f>E175*F175</f>
        <v>0</v>
      </c>
      <c r="H175" s="288">
        <v>1.1700000000001199E-3</v>
      </c>
      <c r="I175" s="289">
        <f>E175*H175</f>
        <v>2.1060000000002158E-3</v>
      </c>
      <c r="J175" s="288">
        <v>-7.60000000000218E-2</v>
      </c>
      <c r="K175" s="289">
        <f>E175*J175</f>
        <v>-0.13680000000003925</v>
      </c>
      <c r="O175" s="281">
        <v>2</v>
      </c>
      <c r="AA175" s="251">
        <v>1</v>
      </c>
      <c r="AB175" s="251">
        <v>1</v>
      </c>
      <c r="AC175" s="251">
        <v>1</v>
      </c>
      <c r="AZ175" s="251">
        <v>1</v>
      </c>
      <c r="BA175" s="251">
        <f>IF(AZ175=1,G175,0)</f>
        <v>0</v>
      </c>
      <c r="BB175" s="251">
        <f>IF(AZ175=2,G175,0)</f>
        <v>0</v>
      </c>
      <c r="BC175" s="251">
        <f>IF(AZ175=3,G175,0)</f>
        <v>0</v>
      </c>
      <c r="BD175" s="251">
        <f>IF(AZ175=4,G175,0)</f>
        <v>0</v>
      </c>
      <c r="BE175" s="251">
        <f>IF(AZ175=5,G175,0)</f>
        <v>0</v>
      </c>
      <c r="CA175" s="290">
        <v>1</v>
      </c>
      <c r="CB175" s="290">
        <v>1</v>
      </c>
    </row>
    <row r="176" spans="1:80">
      <c r="A176" s="291"/>
      <c r="B176" s="298"/>
      <c r="C176" s="299" t="s">
        <v>357</v>
      </c>
      <c r="D176" s="300"/>
      <c r="E176" s="301">
        <v>1.8</v>
      </c>
      <c r="F176" s="302"/>
      <c r="G176" s="303"/>
      <c r="H176" s="304"/>
      <c r="I176" s="296"/>
      <c r="J176" s="305"/>
      <c r="K176" s="296"/>
      <c r="M176" s="297" t="s">
        <v>357</v>
      </c>
      <c r="O176" s="281"/>
    </row>
    <row r="177" spans="1:80">
      <c r="A177" s="282">
        <v>70</v>
      </c>
      <c r="B177" s="283" t="s">
        <v>358</v>
      </c>
      <c r="C177" s="284" t="s">
        <v>359</v>
      </c>
      <c r="D177" s="285" t="s">
        <v>110</v>
      </c>
      <c r="E177" s="286">
        <v>3.6</v>
      </c>
      <c r="F177" s="286">
        <v>0</v>
      </c>
      <c r="G177" s="287">
        <f>E177*F177</f>
        <v>0</v>
      </c>
      <c r="H177" s="288">
        <v>9.9999999999944599E-4</v>
      </c>
      <c r="I177" s="289">
        <f>E177*H177</f>
        <v>3.5999999999980058E-3</v>
      </c>
      <c r="J177" s="288">
        <v>-6.2999999999988204E-2</v>
      </c>
      <c r="K177" s="289">
        <f>E177*J177</f>
        <v>-0.22679999999995754</v>
      </c>
      <c r="O177" s="281">
        <v>2</v>
      </c>
      <c r="AA177" s="251">
        <v>1</v>
      </c>
      <c r="AB177" s="251">
        <v>1</v>
      </c>
      <c r="AC177" s="251">
        <v>1</v>
      </c>
      <c r="AZ177" s="251">
        <v>1</v>
      </c>
      <c r="BA177" s="251">
        <f>IF(AZ177=1,G177,0)</f>
        <v>0</v>
      </c>
      <c r="BB177" s="251">
        <f>IF(AZ177=2,G177,0)</f>
        <v>0</v>
      </c>
      <c r="BC177" s="251">
        <f>IF(AZ177=3,G177,0)</f>
        <v>0</v>
      </c>
      <c r="BD177" s="251">
        <f>IF(AZ177=4,G177,0)</f>
        <v>0</v>
      </c>
      <c r="BE177" s="251">
        <f>IF(AZ177=5,G177,0)</f>
        <v>0</v>
      </c>
      <c r="CA177" s="290">
        <v>1</v>
      </c>
      <c r="CB177" s="290">
        <v>1</v>
      </c>
    </row>
    <row r="178" spans="1:80">
      <c r="A178" s="291"/>
      <c r="B178" s="298"/>
      <c r="C178" s="299" t="s">
        <v>360</v>
      </c>
      <c r="D178" s="300"/>
      <c r="E178" s="301">
        <v>3.6</v>
      </c>
      <c r="F178" s="302"/>
      <c r="G178" s="303"/>
      <c r="H178" s="304"/>
      <c r="I178" s="296"/>
      <c r="J178" s="305"/>
      <c r="K178" s="296"/>
      <c r="M178" s="297" t="s">
        <v>360</v>
      </c>
      <c r="O178" s="281"/>
    </row>
    <row r="179" spans="1:80">
      <c r="A179" s="282">
        <v>71</v>
      </c>
      <c r="B179" s="283" t="s">
        <v>361</v>
      </c>
      <c r="C179" s="284" t="s">
        <v>362</v>
      </c>
      <c r="D179" s="285" t="s">
        <v>205</v>
      </c>
      <c r="E179" s="286">
        <v>3</v>
      </c>
      <c r="F179" s="286">
        <v>0</v>
      </c>
      <c r="G179" s="287">
        <f>E179*F179</f>
        <v>0</v>
      </c>
      <c r="H179" s="288">
        <v>0</v>
      </c>
      <c r="I179" s="289">
        <f>E179*H179</f>
        <v>0</v>
      </c>
      <c r="J179" s="288">
        <v>0</v>
      </c>
      <c r="K179" s="289">
        <f>E179*J179</f>
        <v>0</v>
      </c>
      <c r="O179" s="281">
        <v>2</v>
      </c>
      <c r="AA179" s="251">
        <v>1</v>
      </c>
      <c r="AB179" s="251">
        <v>1</v>
      </c>
      <c r="AC179" s="251">
        <v>1</v>
      </c>
      <c r="AZ179" s="251">
        <v>1</v>
      </c>
      <c r="BA179" s="251">
        <f>IF(AZ179=1,G179,0)</f>
        <v>0</v>
      </c>
      <c r="BB179" s="251">
        <f>IF(AZ179=2,G179,0)</f>
        <v>0</v>
      </c>
      <c r="BC179" s="251">
        <f>IF(AZ179=3,G179,0)</f>
        <v>0</v>
      </c>
      <c r="BD179" s="251">
        <f>IF(AZ179=4,G179,0)</f>
        <v>0</v>
      </c>
      <c r="BE179" s="251">
        <f>IF(AZ179=5,G179,0)</f>
        <v>0</v>
      </c>
      <c r="CA179" s="290">
        <v>1</v>
      </c>
      <c r="CB179" s="290">
        <v>1</v>
      </c>
    </row>
    <row r="180" spans="1:80">
      <c r="A180" s="282">
        <v>72</v>
      </c>
      <c r="B180" s="283" t="s">
        <v>363</v>
      </c>
      <c r="C180" s="284" t="s">
        <v>364</v>
      </c>
      <c r="D180" s="285" t="s">
        <v>330</v>
      </c>
      <c r="E180" s="286">
        <v>1</v>
      </c>
      <c r="F180" s="286">
        <v>0</v>
      </c>
      <c r="G180" s="287">
        <f>E180*F180</f>
        <v>0</v>
      </c>
      <c r="H180" s="288">
        <v>0</v>
      </c>
      <c r="I180" s="289">
        <f>E180*H180</f>
        <v>0</v>
      </c>
      <c r="J180" s="288">
        <v>0</v>
      </c>
      <c r="K180" s="289">
        <f>E180*J180</f>
        <v>0</v>
      </c>
      <c r="O180" s="281">
        <v>2</v>
      </c>
      <c r="AA180" s="251">
        <v>1</v>
      </c>
      <c r="AB180" s="251">
        <v>1</v>
      </c>
      <c r="AC180" s="251">
        <v>1</v>
      </c>
      <c r="AZ180" s="251">
        <v>1</v>
      </c>
      <c r="BA180" s="251">
        <f>IF(AZ180=1,G180,0)</f>
        <v>0</v>
      </c>
      <c r="BB180" s="251">
        <f>IF(AZ180=2,G180,0)</f>
        <v>0</v>
      </c>
      <c r="BC180" s="251">
        <f>IF(AZ180=3,G180,0)</f>
        <v>0</v>
      </c>
      <c r="BD180" s="251">
        <f>IF(AZ180=4,G180,0)</f>
        <v>0</v>
      </c>
      <c r="BE180" s="251">
        <f>IF(AZ180=5,G180,0)</f>
        <v>0</v>
      </c>
      <c r="CA180" s="290">
        <v>1</v>
      </c>
      <c r="CB180" s="290">
        <v>1</v>
      </c>
    </row>
    <row r="181" spans="1:80">
      <c r="A181" s="306"/>
      <c r="B181" s="307" t="s">
        <v>97</v>
      </c>
      <c r="C181" s="308" t="s">
        <v>354</v>
      </c>
      <c r="D181" s="309"/>
      <c r="E181" s="310"/>
      <c r="F181" s="311"/>
      <c r="G181" s="312">
        <f>SUM(G174:G180)</f>
        <v>0</v>
      </c>
      <c r="H181" s="313"/>
      <c r="I181" s="314">
        <f>SUM(I174:I180)</f>
        <v>5.7059999999982212E-3</v>
      </c>
      <c r="J181" s="313"/>
      <c r="K181" s="314">
        <f>SUM(K174:K180)</f>
        <v>-0.36359999999999681</v>
      </c>
      <c r="O181" s="281">
        <v>4</v>
      </c>
      <c r="BA181" s="315">
        <f>SUM(BA174:BA180)</f>
        <v>0</v>
      </c>
      <c r="BB181" s="315">
        <f>SUM(BB174:BB180)</f>
        <v>0</v>
      </c>
      <c r="BC181" s="315">
        <f>SUM(BC174:BC180)</f>
        <v>0</v>
      </c>
      <c r="BD181" s="315">
        <f>SUM(BD174:BD180)</f>
        <v>0</v>
      </c>
      <c r="BE181" s="315">
        <f>SUM(BE174:BE180)</f>
        <v>0</v>
      </c>
    </row>
    <row r="182" spans="1:80">
      <c r="A182" s="271" t="s">
        <v>93</v>
      </c>
      <c r="B182" s="272" t="s">
        <v>365</v>
      </c>
      <c r="C182" s="273" t="s">
        <v>366</v>
      </c>
      <c r="D182" s="274"/>
      <c r="E182" s="275"/>
      <c r="F182" s="275"/>
      <c r="G182" s="276"/>
      <c r="H182" s="277"/>
      <c r="I182" s="278"/>
      <c r="J182" s="279"/>
      <c r="K182" s="280"/>
      <c r="O182" s="281">
        <v>1</v>
      </c>
    </row>
    <row r="183" spans="1:80">
      <c r="A183" s="282">
        <v>73</v>
      </c>
      <c r="B183" s="283" t="s">
        <v>368</v>
      </c>
      <c r="C183" s="284" t="s">
        <v>369</v>
      </c>
      <c r="D183" s="285" t="s">
        <v>174</v>
      </c>
      <c r="E183" s="286">
        <v>257.94633706708402</v>
      </c>
      <c r="F183" s="286">
        <v>0</v>
      </c>
      <c r="G183" s="287">
        <f>E183*F183</f>
        <v>0</v>
      </c>
      <c r="H183" s="288">
        <v>0</v>
      </c>
      <c r="I183" s="289">
        <f>E183*H183</f>
        <v>0</v>
      </c>
      <c r="J183" s="288"/>
      <c r="K183" s="289">
        <f>E183*J183</f>
        <v>0</v>
      </c>
      <c r="O183" s="281">
        <v>2</v>
      </c>
      <c r="AA183" s="251">
        <v>7</v>
      </c>
      <c r="AB183" s="251">
        <v>1</v>
      </c>
      <c r="AC183" s="251">
        <v>2</v>
      </c>
      <c r="AZ183" s="251">
        <v>1</v>
      </c>
      <c r="BA183" s="251">
        <f>IF(AZ183=1,G183,0)</f>
        <v>0</v>
      </c>
      <c r="BB183" s="251">
        <f>IF(AZ183=2,G183,0)</f>
        <v>0</v>
      </c>
      <c r="BC183" s="251">
        <f>IF(AZ183=3,G183,0)</f>
        <v>0</v>
      </c>
      <c r="BD183" s="251">
        <f>IF(AZ183=4,G183,0)</f>
        <v>0</v>
      </c>
      <c r="BE183" s="251">
        <f>IF(AZ183=5,G183,0)</f>
        <v>0</v>
      </c>
      <c r="CA183" s="290">
        <v>7</v>
      </c>
      <c r="CB183" s="290">
        <v>1</v>
      </c>
    </row>
    <row r="184" spans="1:80">
      <c r="A184" s="306"/>
      <c r="B184" s="307" t="s">
        <v>97</v>
      </c>
      <c r="C184" s="308" t="s">
        <v>367</v>
      </c>
      <c r="D184" s="309"/>
      <c r="E184" s="310"/>
      <c r="F184" s="311"/>
      <c r="G184" s="312">
        <f>SUM(G182:G183)</f>
        <v>0</v>
      </c>
      <c r="H184" s="313"/>
      <c r="I184" s="314">
        <f>SUM(I182:I183)</f>
        <v>0</v>
      </c>
      <c r="J184" s="313"/>
      <c r="K184" s="314">
        <f>SUM(K182:K183)</f>
        <v>0</v>
      </c>
      <c r="O184" s="281">
        <v>4</v>
      </c>
      <c r="BA184" s="315">
        <f>SUM(BA182:BA183)</f>
        <v>0</v>
      </c>
      <c r="BB184" s="315">
        <f>SUM(BB182:BB183)</f>
        <v>0</v>
      </c>
      <c r="BC184" s="315">
        <f>SUM(BC182:BC183)</f>
        <v>0</v>
      </c>
      <c r="BD184" s="315">
        <f>SUM(BD182:BD183)</f>
        <v>0</v>
      </c>
      <c r="BE184" s="315">
        <f>SUM(BE182:BE183)</f>
        <v>0</v>
      </c>
    </row>
    <row r="185" spans="1:80">
      <c r="A185" s="271" t="s">
        <v>93</v>
      </c>
      <c r="B185" s="272" t="s">
        <v>370</v>
      </c>
      <c r="C185" s="273" t="s">
        <v>371</v>
      </c>
      <c r="D185" s="274"/>
      <c r="E185" s="275"/>
      <c r="F185" s="275"/>
      <c r="G185" s="276"/>
      <c r="H185" s="277"/>
      <c r="I185" s="278"/>
      <c r="J185" s="279"/>
      <c r="K185" s="280"/>
      <c r="O185" s="281">
        <v>1</v>
      </c>
    </row>
    <row r="186" spans="1:80" ht="22.5">
      <c r="A186" s="282">
        <v>74</v>
      </c>
      <c r="B186" s="283" t="s">
        <v>373</v>
      </c>
      <c r="C186" s="284" t="s">
        <v>374</v>
      </c>
      <c r="D186" s="285" t="s">
        <v>110</v>
      </c>
      <c r="E186" s="286">
        <v>41.295000000000002</v>
      </c>
      <c r="F186" s="286">
        <v>0</v>
      </c>
      <c r="G186" s="287">
        <f>E186*F186</f>
        <v>0</v>
      </c>
      <c r="H186" s="288">
        <v>3.00000000000189E-4</v>
      </c>
      <c r="I186" s="289">
        <f>E186*H186</f>
        <v>1.2388500000007805E-2</v>
      </c>
      <c r="J186" s="288">
        <v>0</v>
      </c>
      <c r="K186" s="289">
        <f>E186*J186</f>
        <v>0</v>
      </c>
      <c r="O186" s="281">
        <v>2</v>
      </c>
      <c r="AA186" s="251">
        <v>1</v>
      </c>
      <c r="AB186" s="251">
        <v>7</v>
      </c>
      <c r="AC186" s="251">
        <v>7</v>
      </c>
      <c r="AZ186" s="251">
        <v>2</v>
      </c>
      <c r="BA186" s="251">
        <f>IF(AZ186=1,G186,0)</f>
        <v>0</v>
      </c>
      <c r="BB186" s="251">
        <f>IF(AZ186=2,G186,0)</f>
        <v>0</v>
      </c>
      <c r="BC186" s="251">
        <f>IF(AZ186=3,G186,0)</f>
        <v>0</v>
      </c>
      <c r="BD186" s="251">
        <f>IF(AZ186=4,G186,0)</f>
        <v>0</v>
      </c>
      <c r="BE186" s="251">
        <f>IF(AZ186=5,G186,0)</f>
        <v>0</v>
      </c>
      <c r="CA186" s="290">
        <v>1</v>
      </c>
      <c r="CB186" s="290">
        <v>7</v>
      </c>
    </row>
    <row r="187" spans="1:80">
      <c r="A187" s="291"/>
      <c r="B187" s="298"/>
      <c r="C187" s="299" t="s">
        <v>179</v>
      </c>
      <c r="D187" s="300"/>
      <c r="E187" s="301">
        <v>35.685000000000002</v>
      </c>
      <c r="F187" s="302"/>
      <c r="G187" s="303"/>
      <c r="H187" s="304"/>
      <c r="I187" s="296"/>
      <c r="J187" s="305"/>
      <c r="K187" s="296"/>
      <c r="M187" s="297" t="s">
        <v>179</v>
      </c>
      <c r="O187" s="281"/>
    </row>
    <row r="188" spans="1:80">
      <c r="A188" s="291"/>
      <c r="B188" s="298"/>
      <c r="C188" s="299" t="s">
        <v>375</v>
      </c>
      <c r="D188" s="300"/>
      <c r="E188" s="301">
        <v>5.61</v>
      </c>
      <c r="F188" s="302"/>
      <c r="G188" s="303"/>
      <c r="H188" s="304"/>
      <c r="I188" s="296"/>
      <c r="J188" s="305"/>
      <c r="K188" s="296"/>
      <c r="M188" s="297" t="s">
        <v>375</v>
      </c>
      <c r="O188" s="281"/>
    </row>
    <row r="189" spans="1:80" ht="22.5">
      <c r="A189" s="282">
        <v>75</v>
      </c>
      <c r="B189" s="283" t="s">
        <v>376</v>
      </c>
      <c r="C189" s="284" t="s">
        <v>377</v>
      </c>
      <c r="D189" s="285" t="s">
        <v>110</v>
      </c>
      <c r="E189" s="286">
        <v>15.12</v>
      </c>
      <c r="F189" s="286">
        <v>0</v>
      </c>
      <c r="G189" s="287">
        <f>E189*F189</f>
        <v>0</v>
      </c>
      <c r="H189" s="288">
        <v>6.7000000000039305E-4</v>
      </c>
      <c r="I189" s="289">
        <f>E189*H189</f>
        <v>1.0130400000005943E-2</v>
      </c>
      <c r="J189" s="288">
        <v>0</v>
      </c>
      <c r="K189" s="289">
        <f>E189*J189</f>
        <v>0</v>
      </c>
      <c r="O189" s="281">
        <v>2</v>
      </c>
      <c r="AA189" s="251">
        <v>1</v>
      </c>
      <c r="AB189" s="251">
        <v>7</v>
      </c>
      <c r="AC189" s="251">
        <v>7</v>
      </c>
      <c r="AZ189" s="251">
        <v>2</v>
      </c>
      <c r="BA189" s="251">
        <f>IF(AZ189=1,G189,0)</f>
        <v>0</v>
      </c>
      <c r="BB189" s="251">
        <f>IF(AZ189=2,G189,0)</f>
        <v>0</v>
      </c>
      <c r="BC189" s="251">
        <f>IF(AZ189=3,G189,0)</f>
        <v>0</v>
      </c>
      <c r="BD189" s="251">
        <f>IF(AZ189=4,G189,0)</f>
        <v>0</v>
      </c>
      <c r="BE189" s="251">
        <f>IF(AZ189=5,G189,0)</f>
        <v>0</v>
      </c>
      <c r="CA189" s="290">
        <v>1</v>
      </c>
      <c r="CB189" s="290">
        <v>7</v>
      </c>
    </row>
    <row r="190" spans="1:80">
      <c r="A190" s="291"/>
      <c r="B190" s="298"/>
      <c r="C190" s="299" t="s">
        <v>378</v>
      </c>
      <c r="D190" s="300"/>
      <c r="E190" s="301">
        <v>15.12</v>
      </c>
      <c r="F190" s="302"/>
      <c r="G190" s="303"/>
      <c r="H190" s="304"/>
      <c r="I190" s="296"/>
      <c r="J190" s="305"/>
      <c r="K190" s="296"/>
      <c r="M190" s="297" t="s">
        <v>378</v>
      </c>
      <c r="O190" s="281"/>
    </row>
    <row r="191" spans="1:80" ht="22.5">
      <c r="A191" s="282">
        <v>76</v>
      </c>
      <c r="B191" s="283" t="s">
        <v>379</v>
      </c>
      <c r="C191" s="284" t="s">
        <v>380</v>
      </c>
      <c r="D191" s="285" t="s">
        <v>110</v>
      </c>
      <c r="E191" s="286">
        <v>41.295000000000002</v>
      </c>
      <c r="F191" s="286">
        <v>0</v>
      </c>
      <c r="G191" s="287">
        <f>E191*F191</f>
        <v>0</v>
      </c>
      <c r="H191" s="288">
        <v>4.1000000000002102E-4</v>
      </c>
      <c r="I191" s="289">
        <f>E191*H191</f>
        <v>1.6930950000000868E-2</v>
      </c>
      <c r="J191" s="288">
        <v>0</v>
      </c>
      <c r="K191" s="289">
        <f>E191*J191</f>
        <v>0</v>
      </c>
      <c r="O191" s="281">
        <v>2</v>
      </c>
      <c r="AA191" s="251">
        <v>1</v>
      </c>
      <c r="AB191" s="251">
        <v>7</v>
      </c>
      <c r="AC191" s="251">
        <v>7</v>
      </c>
      <c r="AZ191" s="251">
        <v>2</v>
      </c>
      <c r="BA191" s="251">
        <f>IF(AZ191=1,G191,0)</f>
        <v>0</v>
      </c>
      <c r="BB191" s="251">
        <f>IF(AZ191=2,G191,0)</f>
        <v>0</v>
      </c>
      <c r="BC191" s="251">
        <f>IF(AZ191=3,G191,0)</f>
        <v>0</v>
      </c>
      <c r="BD191" s="251">
        <f>IF(AZ191=4,G191,0)</f>
        <v>0</v>
      </c>
      <c r="BE191" s="251">
        <f>IF(AZ191=5,G191,0)</f>
        <v>0</v>
      </c>
      <c r="CA191" s="290">
        <v>1</v>
      </c>
      <c r="CB191" s="290">
        <v>7</v>
      </c>
    </row>
    <row r="192" spans="1:80" ht="22.5">
      <c r="A192" s="282">
        <v>77</v>
      </c>
      <c r="B192" s="283" t="s">
        <v>381</v>
      </c>
      <c r="C192" s="284" t="s">
        <v>382</v>
      </c>
      <c r="D192" s="285" t="s">
        <v>110</v>
      </c>
      <c r="E192" s="286">
        <v>15.12</v>
      </c>
      <c r="F192" s="286">
        <v>0</v>
      </c>
      <c r="G192" s="287">
        <f>E192*F192</f>
        <v>0</v>
      </c>
      <c r="H192" s="288">
        <v>5.8000000000024698E-4</v>
      </c>
      <c r="I192" s="289">
        <f>E192*H192</f>
        <v>8.7696000000037338E-3</v>
      </c>
      <c r="J192" s="288">
        <v>0</v>
      </c>
      <c r="K192" s="289">
        <f>E192*J192</f>
        <v>0</v>
      </c>
      <c r="O192" s="281">
        <v>2</v>
      </c>
      <c r="AA192" s="251">
        <v>1</v>
      </c>
      <c r="AB192" s="251">
        <v>7</v>
      </c>
      <c r="AC192" s="251">
        <v>7</v>
      </c>
      <c r="AZ192" s="251">
        <v>2</v>
      </c>
      <c r="BA192" s="251">
        <f>IF(AZ192=1,G192,0)</f>
        <v>0</v>
      </c>
      <c r="BB192" s="251">
        <f>IF(AZ192=2,G192,0)</f>
        <v>0</v>
      </c>
      <c r="BC192" s="251">
        <f>IF(AZ192=3,G192,0)</f>
        <v>0</v>
      </c>
      <c r="BD192" s="251">
        <f>IF(AZ192=4,G192,0)</f>
        <v>0</v>
      </c>
      <c r="BE192" s="251">
        <f>IF(AZ192=5,G192,0)</f>
        <v>0</v>
      </c>
      <c r="CA192" s="290">
        <v>1</v>
      </c>
      <c r="CB192" s="290">
        <v>7</v>
      </c>
    </row>
    <row r="193" spans="1:80">
      <c r="A193" s="282">
        <v>78</v>
      </c>
      <c r="B193" s="283" t="s">
        <v>383</v>
      </c>
      <c r="C193" s="284" t="s">
        <v>384</v>
      </c>
      <c r="D193" s="285" t="s">
        <v>110</v>
      </c>
      <c r="E193" s="286">
        <v>62.0565</v>
      </c>
      <c r="F193" s="286">
        <v>0</v>
      </c>
      <c r="G193" s="287">
        <f>E193*F193</f>
        <v>0</v>
      </c>
      <c r="H193" s="288">
        <v>3.5000000000007199E-4</v>
      </c>
      <c r="I193" s="289">
        <f>E193*H193</f>
        <v>2.1719775000004469E-2</v>
      </c>
      <c r="J193" s="288"/>
      <c r="K193" s="289">
        <f>E193*J193</f>
        <v>0</v>
      </c>
      <c r="O193" s="281">
        <v>2</v>
      </c>
      <c r="AA193" s="251">
        <v>3</v>
      </c>
      <c r="AB193" s="251">
        <v>7</v>
      </c>
      <c r="AC193" s="251">
        <v>711001</v>
      </c>
      <c r="AZ193" s="251">
        <v>2</v>
      </c>
      <c r="BA193" s="251">
        <f>IF(AZ193=1,G193,0)</f>
        <v>0</v>
      </c>
      <c r="BB193" s="251">
        <f>IF(AZ193=2,G193,0)</f>
        <v>0</v>
      </c>
      <c r="BC193" s="251">
        <f>IF(AZ193=3,G193,0)</f>
        <v>0</v>
      </c>
      <c r="BD193" s="251">
        <f>IF(AZ193=4,G193,0)</f>
        <v>0</v>
      </c>
      <c r="BE193" s="251">
        <f>IF(AZ193=5,G193,0)</f>
        <v>0</v>
      </c>
      <c r="CA193" s="290">
        <v>3</v>
      </c>
      <c r="CB193" s="290">
        <v>7</v>
      </c>
    </row>
    <row r="194" spans="1:80">
      <c r="A194" s="291"/>
      <c r="B194" s="298"/>
      <c r="C194" s="299" t="s">
        <v>385</v>
      </c>
      <c r="D194" s="300"/>
      <c r="E194" s="301">
        <v>62.0565</v>
      </c>
      <c r="F194" s="302"/>
      <c r="G194" s="303"/>
      <c r="H194" s="304"/>
      <c r="I194" s="296"/>
      <c r="J194" s="305"/>
      <c r="K194" s="296"/>
      <c r="M194" s="297" t="s">
        <v>385</v>
      </c>
      <c r="O194" s="281"/>
    </row>
    <row r="195" spans="1:80">
      <c r="A195" s="282">
        <v>79</v>
      </c>
      <c r="B195" s="283" t="s">
        <v>386</v>
      </c>
      <c r="C195" s="284" t="s">
        <v>387</v>
      </c>
      <c r="D195" s="285" t="s">
        <v>174</v>
      </c>
      <c r="E195" s="286">
        <v>6.9939225000022906E-2</v>
      </c>
      <c r="F195" s="286">
        <v>0</v>
      </c>
      <c r="G195" s="287">
        <f>E195*F195</f>
        <v>0</v>
      </c>
      <c r="H195" s="288">
        <v>0</v>
      </c>
      <c r="I195" s="289">
        <f>E195*H195</f>
        <v>0</v>
      </c>
      <c r="J195" s="288"/>
      <c r="K195" s="289">
        <f>E195*J195</f>
        <v>0</v>
      </c>
      <c r="O195" s="281">
        <v>2</v>
      </c>
      <c r="AA195" s="251">
        <v>7</v>
      </c>
      <c r="AB195" s="251">
        <v>1001</v>
      </c>
      <c r="AC195" s="251">
        <v>5</v>
      </c>
      <c r="AZ195" s="251">
        <v>2</v>
      </c>
      <c r="BA195" s="251">
        <f>IF(AZ195=1,G195,0)</f>
        <v>0</v>
      </c>
      <c r="BB195" s="251">
        <f>IF(AZ195=2,G195,0)</f>
        <v>0</v>
      </c>
      <c r="BC195" s="251">
        <f>IF(AZ195=3,G195,0)</f>
        <v>0</v>
      </c>
      <c r="BD195" s="251">
        <f>IF(AZ195=4,G195,0)</f>
        <v>0</v>
      </c>
      <c r="BE195" s="251">
        <f>IF(AZ195=5,G195,0)</f>
        <v>0</v>
      </c>
      <c r="CA195" s="290">
        <v>7</v>
      </c>
      <c r="CB195" s="290">
        <v>1001</v>
      </c>
    </row>
    <row r="196" spans="1:80">
      <c r="A196" s="306"/>
      <c r="B196" s="307" t="s">
        <v>97</v>
      </c>
      <c r="C196" s="308" t="s">
        <v>372</v>
      </c>
      <c r="D196" s="309"/>
      <c r="E196" s="310"/>
      <c r="F196" s="311"/>
      <c r="G196" s="312">
        <f>SUM(G185:G195)</f>
        <v>0</v>
      </c>
      <c r="H196" s="313"/>
      <c r="I196" s="314">
        <f>SUM(I185:I195)</f>
        <v>6.9939225000022823E-2</v>
      </c>
      <c r="J196" s="313"/>
      <c r="K196" s="314">
        <f>SUM(K185:K195)</f>
        <v>0</v>
      </c>
      <c r="O196" s="281">
        <v>4</v>
      </c>
      <c r="BA196" s="315">
        <f>SUM(BA185:BA195)</f>
        <v>0</v>
      </c>
      <c r="BB196" s="315">
        <f>SUM(BB185:BB195)</f>
        <v>0</v>
      </c>
      <c r="BC196" s="315">
        <f>SUM(BC185:BC195)</f>
        <v>0</v>
      </c>
      <c r="BD196" s="315">
        <f>SUM(BD185:BD195)</f>
        <v>0</v>
      </c>
      <c r="BE196" s="315">
        <f>SUM(BE185:BE195)</f>
        <v>0</v>
      </c>
    </row>
    <row r="197" spans="1:80">
      <c r="A197" s="271" t="s">
        <v>93</v>
      </c>
      <c r="B197" s="272" t="s">
        <v>388</v>
      </c>
      <c r="C197" s="273" t="s">
        <v>389</v>
      </c>
      <c r="D197" s="274"/>
      <c r="E197" s="275"/>
      <c r="F197" s="275"/>
      <c r="G197" s="276"/>
      <c r="H197" s="277"/>
      <c r="I197" s="278"/>
      <c r="J197" s="279"/>
      <c r="K197" s="280"/>
      <c r="O197" s="281">
        <v>1</v>
      </c>
    </row>
    <row r="198" spans="1:80" ht="22.5">
      <c r="A198" s="282">
        <v>80</v>
      </c>
      <c r="B198" s="283" t="s">
        <v>391</v>
      </c>
      <c r="C198" s="284" t="s">
        <v>392</v>
      </c>
      <c r="D198" s="285" t="s">
        <v>110</v>
      </c>
      <c r="E198" s="286">
        <v>31.23</v>
      </c>
      <c r="F198" s="286">
        <v>0</v>
      </c>
      <c r="G198" s="287">
        <f>E198*F198</f>
        <v>0</v>
      </c>
      <c r="H198" s="288">
        <v>1.97999999999965E-3</v>
      </c>
      <c r="I198" s="289">
        <f>E198*H198</f>
        <v>6.183539999998907E-2</v>
      </c>
      <c r="J198" s="288">
        <v>0</v>
      </c>
      <c r="K198" s="289">
        <f>E198*J198</f>
        <v>0</v>
      </c>
      <c r="O198" s="281">
        <v>2</v>
      </c>
      <c r="AA198" s="251">
        <v>1</v>
      </c>
      <c r="AB198" s="251">
        <v>7</v>
      </c>
      <c r="AC198" s="251">
        <v>7</v>
      </c>
      <c r="AZ198" s="251">
        <v>2</v>
      </c>
      <c r="BA198" s="251">
        <f>IF(AZ198=1,G198,0)</f>
        <v>0</v>
      </c>
      <c r="BB198" s="251">
        <f>IF(AZ198=2,G198,0)</f>
        <v>0</v>
      </c>
      <c r="BC198" s="251">
        <f>IF(AZ198=3,G198,0)</f>
        <v>0</v>
      </c>
      <c r="BD198" s="251">
        <f>IF(AZ198=4,G198,0)</f>
        <v>0</v>
      </c>
      <c r="BE198" s="251">
        <f>IF(AZ198=5,G198,0)</f>
        <v>0</v>
      </c>
      <c r="CA198" s="290">
        <v>1</v>
      </c>
      <c r="CB198" s="290">
        <v>7</v>
      </c>
    </row>
    <row r="199" spans="1:80">
      <c r="A199" s="291"/>
      <c r="B199" s="298"/>
      <c r="C199" s="299" t="s">
        <v>393</v>
      </c>
      <c r="D199" s="300"/>
      <c r="E199" s="301">
        <v>31.23</v>
      </c>
      <c r="F199" s="302"/>
      <c r="G199" s="303"/>
      <c r="H199" s="304"/>
      <c r="I199" s="296"/>
      <c r="J199" s="305"/>
      <c r="K199" s="296"/>
      <c r="M199" s="297" t="s">
        <v>393</v>
      </c>
      <c r="O199" s="281"/>
    </row>
    <row r="200" spans="1:80">
      <c r="A200" s="282">
        <v>81</v>
      </c>
      <c r="B200" s="283" t="s">
        <v>394</v>
      </c>
      <c r="C200" s="284" t="s">
        <v>395</v>
      </c>
      <c r="D200" s="285" t="s">
        <v>110</v>
      </c>
      <c r="E200" s="286">
        <v>158.55000000000001</v>
      </c>
      <c r="F200" s="286">
        <v>0</v>
      </c>
      <c r="G200" s="287">
        <f>E200*F200</f>
        <v>0</v>
      </c>
      <c r="H200" s="288">
        <v>9.9999999999961197E-6</v>
      </c>
      <c r="I200" s="289">
        <f>E200*H200</f>
        <v>1.5854999999993849E-3</v>
      </c>
      <c r="J200" s="288">
        <v>0</v>
      </c>
      <c r="K200" s="289">
        <f>E200*J200</f>
        <v>0</v>
      </c>
      <c r="O200" s="281">
        <v>2</v>
      </c>
      <c r="AA200" s="251">
        <v>1</v>
      </c>
      <c r="AB200" s="251">
        <v>7</v>
      </c>
      <c r="AC200" s="251">
        <v>7</v>
      </c>
      <c r="AZ200" s="251">
        <v>2</v>
      </c>
      <c r="BA200" s="251">
        <f>IF(AZ200=1,G200,0)</f>
        <v>0</v>
      </c>
      <c r="BB200" s="251">
        <f>IF(AZ200=2,G200,0)</f>
        <v>0</v>
      </c>
      <c r="BC200" s="251">
        <f>IF(AZ200=3,G200,0)</f>
        <v>0</v>
      </c>
      <c r="BD200" s="251">
        <f>IF(AZ200=4,G200,0)</f>
        <v>0</v>
      </c>
      <c r="BE200" s="251">
        <f>IF(AZ200=5,G200,0)</f>
        <v>0</v>
      </c>
      <c r="CA200" s="290">
        <v>1</v>
      </c>
      <c r="CB200" s="290">
        <v>7</v>
      </c>
    </row>
    <row r="201" spans="1:80">
      <c r="A201" s="291"/>
      <c r="B201" s="298"/>
      <c r="C201" s="299" t="s">
        <v>321</v>
      </c>
      <c r="D201" s="300"/>
      <c r="E201" s="301">
        <v>28.05</v>
      </c>
      <c r="F201" s="302"/>
      <c r="G201" s="303"/>
      <c r="H201" s="304"/>
      <c r="I201" s="296"/>
      <c r="J201" s="305"/>
      <c r="K201" s="296"/>
      <c r="M201" s="297" t="s">
        <v>321</v>
      </c>
      <c r="O201" s="281"/>
    </row>
    <row r="202" spans="1:80">
      <c r="A202" s="291"/>
      <c r="B202" s="298"/>
      <c r="C202" s="299" t="s">
        <v>396</v>
      </c>
      <c r="D202" s="300"/>
      <c r="E202" s="301">
        <v>130.5</v>
      </c>
      <c r="F202" s="302"/>
      <c r="G202" s="303"/>
      <c r="H202" s="304"/>
      <c r="I202" s="296"/>
      <c r="J202" s="305"/>
      <c r="K202" s="296"/>
      <c r="M202" s="297" t="s">
        <v>396</v>
      </c>
      <c r="O202" s="281"/>
    </row>
    <row r="203" spans="1:80">
      <c r="A203" s="282">
        <v>82</v>
      </c>
      <c r="B203" s="283" t="s">
        <v>397</v>
      </c>
      <c r="C203" s="284" t="s">
        <v>398</v>
      </c>
      <c r="D203" s="285" t="s">
        <v>174</v>
      </c>
      <c r="E203" s="286">
        <v>6.34208999999884E-2</v>
      </c>
      <c r="F203" s="286">
        <v>0</v>
      </c>
      <c r="G203" s="287">
        <f>E203*F203</f>
        <v>0</v>
      </c>
      <c r="H203" s="288">
        <v>0</v>
      </c>
      <c r="I203" s="289">
        <f>E203*H203</f>
        <v>0</v>
      </c>
      <c r="J203" s="288"/>
      <c r="K203" s="289">
        <f>E203*J203</f>
        <v>0</v>
      </c>
      <c r="O203" s="281">
        <v>2</v>
      </c>
      <c r="AA203" s="251">
        <v>7</v>
      </c>
      <c r="AB203" s="251">
        <v>1001</v>
      </c>
      <c r="AC203" s="251">
        <v>5</v>
      </c>
      <c r="AZ203" s="251">
        <v>2</v>
      </c>
      <c r="BA203" s="251">
        <f>IF(AZ203=1,G203,0)</f>
        <v>0</v>
      </c>
      <c r="BB203" s="251">
        <f>IF(AZ203=2,G203,0)</f>
        <v>0</v>
      </c>
      <c r="BC203" s="251">
        <f>IF(AZ203=3,G203,0)</f>
        <v>0</v>
      </c>
      <c r="BD203" s="251">
        <f>IF(AZ203=4,G203,0)</f>
        <v>0</v>
      </c>
      <c r="BE203" s="251">
        <f>IF(AZ203=5,G203,0)</f>
        <v>0</v>
      </c>
      <c r="CA203" s="290">
        <v>7</v>
      </c>
      <c r="CB203" s="290">
        <v>1001</v>
      </c>
    </row>
    <row r="204" spans="1:80">
      <c r="A204" s="306"/>
      <c r="B204" s="307" t="s">
        <v>97</v>
      </c>
      <c r="C204" s="308" t="s">
        <v>390</v>
      </c>
      <c r="D204" s="309"/>
      <c r="E204" s="310"/>
      <c r="F204" s="311"/>
      <c r="G204" s="312">
        <f>SUM(G197:G203)</f>
        <v>0</v>
      </c>
      <c r="H204" s="313"/>
      <c r="I204" s="314">
        <f>SUM(I197:I203)</f>
        <v>6.3420899999988456E-2</v>
      </c>
      <c r="J204" s="313"/>
      <c r="K204" s="314">
        <f>SUM(K197:K203)</f>
        <v>0</v>
      </c>
      <c r="O204" s="281">
        <v>4</v>
      </c>
      <c r="BA204" s="315">
        <f>SUM(BA197:BA203)</f>
        <v>0</v>
      </c>
      <c r="BB204" s="315">
        <f>SUM(BB197:BB203)</f>
        <v>0</v>
      </c>
      <c r="BC204" s="315">
        <f>SUM(BC197:BC203)</f>
        <v>0</v>
      </c>
      <c r="BD204" s="315">
        <f>SUM(BD197:BD203)</f>
        <v>0</v>
      </c>
      <c r="BE204" s="315">
        <f>SUM(BE197:BE203)</f>
        <v>0</v>
      </c>
    </row>
    <row r="205" spans="1:80">
      <c r="A205" s="271" t="s">
        <v>93</v>
      </c>
      <c r="B205" s="272" t="s">
        <v>399</v>
      </c>
      <c r="C205" s="273" t="s">
        <v>400</v>
      </c>
      <c r="D205" s="274"/>
      <c r="E205" s="275"/>
      <c r="F205" s="275"/>
      <c r="G205" s="276"/>
      <c r="H205" s="277"/>
      <c r="I205" s="278"/>
      <c r="J205" s="279"/>
      <c r="K205" s="280"/>
      <c r="O205" s="281">
        <v>1</v>
      </c>
    </row>
    <row r="206" spans="1:80" ht="22.5">
      <c r="A206" s="282">
        <v>83</v>
      </c>
      <c r="B206" s="283" t="s">
        <v>402</v>
      </c>
      <c r="C206" s="284" t="s">
        <v>403</v>
      </c>
      <c r="D206" s="285" t="s">
        <v>330</v>
      </c>
      <c r="E206" s="286">
        <v>1</v>
      </c>
      <c r="F206" s="286">
        <v>0</v>
      </c>
      <c r="G206" s="287">
        <f>E206*F206</f>
        <v>0</v>
      </c>
      <c r="H206" s="288">
        <v>0</v>
      </c>
      <c r="I206" s="289">
        <f>E206*H206</f>
        <v>0</v>
      </c>
      <c r="J206" s="288">
        <v>0</v>
      </c>
      <c r="K206" s="289">
        <f>E206*J206</f>
        <v>0</v>
      </c>
      <c r="O206" s="281">
        <v>2</v>
      </c>
      <c r="AA206" s="251">
        <v>1</v>
      </c>
      <c r="AB206" s="251">
        <v>7</v>
      </c>
      <c r="AC206" s="251">
        <v>7</v>
      </c>
      <c r="AZ206" s="251">
        <v>2</v>
      </c>
      <c r="BA206" s="251">
        <f>IF(AZ206=1,G206,0)</f>
        <v>0</v>
      </c>
      <c r="BB206" s="251">
        <f>IF(AZ206=2,G206,0)</f>
        <v>0</v>
      </c>
      <c r="BC206" s="251">
        <f>IF(AZ206=3,G206,0)</f>
        <v>0</v>
      </c>
      <c r="BD206" s="251">
        <f>IF(AZ206=4,G206,0)</f>
        <v>0</v>
      </c>
      <c r="BE206" s="251">
        <f>IF(AZ206=5,G206,0)</f>
        <v>0</v>
      </c>
      <c r="CA206" s="290">
        <v>1</v>
      </c>
      <c r="CB206" s="290">
        <v>7</v>
      </c>
    </row>
    <row r="207" spans="1:80">
      <c r="A207" s="306"/>
      <c r="B207" s="307" t="s">
        <v>97</v>
      </c>
      <c r="C207" s="308" t="s">
        <v>401</v>
      </c>
      <c r="D207" s="309"/>
      <c r="E207" s="310"/>
      <c r="F207" s="311"/>
      <c r="G207" s="312">
        <f>SUM(G205:G206)</f>
        <v>0</v>
      </c>
      <c r="H207" s="313"/>
      <c r="I207" s="314">
        <f>SUM(I205:I206)</f>
        <v>0</v>
      </c>
      <c r="J207" s="313"/>
      <c r="K207" s="314">
        <f>SUM(K205:K206)</f>
        <v>0</v>
      </c>
      <c r="O207" s="281">
        <v>4</v>
      </c>
      <c r="BA207" s="315">
        <f>SUM(BA205:BA206)</f>
        <v>0</v>
      </c>
      <c r="BB207" s="315">
        <f>SUM(BB205:BB206)</f>
        <v>0</v>
      </c>
      <c r="BC207" s="315">
        <f>SUM(BC205:BC206)</f>
        <v>0</v>
      </c>
      <c r="BD207" s="315">
        <f>SUM(BD205:BD206)</f>
        <v>0</v>
      </c>
      <c r="BE207" s="315">
        <f>SUM(BE205:BE206)</f>
        <v>0</v>
      </c>
    </row>
    <row r="208" spans="1:80">
      <c r="A208" s="271" t="s">
        <v>93</v>
      </c>
      <c r="B208" s="272" t="s">
        <v>404</v>
      </c>
      <c r="C208" s="273" t="s">
        <v>405</v>
      </c>
      <c r="D208" s="274"/>
      <c r="E208" s="275"/>
      <c r="F208" s="275"/>
      <c r="G208" s="276"/>
      <c r="H208" s="277"/>
      <c r="I208" s="278"/>
      <c r="J208" s="279"/>
      <c r="K208" s="280"/>
      <c r="O208" s="281">
        <v>1</v>
      </c>
    </row>
    <row r="209" spans="1:80" ht="22.5">
      <c r="A209" s="282">
        <v>84</v>
      </c>
      <c r="B209" s="283" t="s">
        <v>407</v>
      </c>
      <c r="C209" s="284" t="s">
        <v>408</v>
      </c>
      <c r="D209" s="285" t="s">
        <v>117</v>
      </c>
      <c r="E209" s="286">
        <v>261.25</v>
      </c>
      <c r="F209" s="286">
        <v>0</v>
      </c>
      <c r="G209" s="287">
        <f>E209*F209</f>
        <v>0</v>
      </c>
      <c r="H209" s="288">
        <v>1.2529999999998201E-2</v>
      </c>
      <c r="I209" s="289">
        <f>E209*H209</f>
        <v>3.2734624999995301</v>
      </c>
      <c r="J209" s="288">
        <v>0</v>
      </c>
      <c r="K209" s="289">
        <f>E209*J209</f>
        <v>0</v>
      </c>
      <c r="O209" s="281">
        <v>2</v>
      </c>
      <c r="AA209" s="251">
        <v>1</v>
      </c>
      <c r="AB209" s="251">
        <v>0</v>
      </c>
      <c r="AC209" s="251">
        <v>0</v>
      </c>
      <c r="AZ209" s="251">
        <v>2</v>
      </c>
      <c r="BA209" s="251">
        <f>IF(AZ209=1,G209,0)</f>
        <v>0</v>
      </c>
      <c r="BB209" s="251">
        <f>IF(AZ209=2,G209,0)</f>
        <v>0</v>
      </c>
      <c r="BC209" s="251">
        <f>IF(AZ209=3,G209,0)</f>
        <v>0</v>
      </c>
      <c r="BD209" s="251">
        <f>IF(AZ209=4,G209,0)</f>
        <v>0</v>
      </c>
      <c r="BE209" s="251">
        <f>IF(AZ209=5,G209,0)</f>
        <v>0</v>
      </c>
      <c r="CA209" s="290">
        <v>1</v>
      </c>
      <c r="CB209" s="290">
        <v>0</v>
      </c>
    </row>
    <row r="210" spans="1:80">
      <c r="A210" s="291"/>
      <c r="B210" s="298"/>
      <c r="C210" s="299" t="s">
        <v>409</v>
      </c>
      <c r="D210" s="300"/>
      <c r="E210" s="301">
        <v>32.65</v>
      </c>
      <c r="F210" s="302"/>
      <c r="G210" s="303"/>
      <c r="H210" s="304"/>
      <c r="I210" s="296"/>
      <c r="J210" s="305"/>
      <c r="K210" s="296"/>
      <c r="M210" s="297" t="s">
        <v>409</v>
      </c>
      <c r="O210" s="281"/>
    </row>
    <row r="211" spans="1:80">
      <c r="A211" s="291"/>
      <c r="B211" s="298"/>
      <c r="C211" s="299" t="s">
        <v>410</v>
      </c>
      <c r="D211" s="300"/>
      <c r="E211" s="301">
        <v>46.7</v>
      </c>
      <c r="F211" s="302"/>
      <c r="G211" s="303"/>
      <c r="H211" s="304"/>
      <c r="I211" s="296"/>
      <c r="J211" s="305"/>
      <c r="K211" s="296"/>
      <c r="M211" s="297" t="s">
        <v>410</v>
      </c>
      <c r="O211" s="281"/>
    </row>
    <row r="212" spans="1:80">
      <c r="A212" s="291"/>
      <c r="B212" s="298"/>
      <c r="C212" s="299" t="s">
        <v>411</v>
      </c>
      <c r="D212" s="300"/>
      <c r="E212" s="301">
        <v>9.1999999999999993</v>
      </c>
      <c r="F212" s="302"/>
      <c r="G212" s="303"/>
      <c r="H212" s="304"/>
      <c r="I212" s="296"/>
      <c r="J212" s="305"/>
      <c r="K212" s="296"/>
      <c r="M212" s="297" t="s">
        <v>411</v>
      </c>
      <c r="O212" s="281"/>
    </row>
    <row r="213" spans="1:80">
      <c r="A213" s="291"/>
      <c r="B213" s="298"/>
      <c r="C213" s="299" t="s">
        <v>412</v>
      </c>
      <c r="D213" s="300"/>
      <c r="E213" s="301">
        <v>138.19999999999999</v>
      </c>
      <c r="F213" s="302"/>
      <c r="G213" s="303"/>
      <c r="H213" s="304"/>
      <c r="I213" s="296"/>
      <c r="J213" s="305"/>
      <c r="K213" s="296"/>
      <c r="M213" s="297" t="s">
        <v>412</v>
      </c>
      <c r="O213" s="281"/>
    </row>
    <row r="214" spans="1:80">
      <c r="A214" s="291"/>
      <c r="B214" s="298"/>
      <c r="C214" s="299" t="s">
        <v>413</v>
      </c>
      <c r="D214" s="300"/>
      <c r="E214" s="301">
        <v>34.5</v>
      </c>
      <c r="F214" s="302"/>
      <c r="G214" s="303"/>
      <c r="H214" s="304"/>
      <c r="I214" s="296"/>
      <c r="J214" s="305"/>
      <c r="K214" s="296"/>
      <c r="M214" s="297" t="s">
        <v>413</v>
      </c>
      <c r="O214" s="281"/>
    </row>
    <row r="215" spans="1:80" ht="22.5">
      <c r="A215" s="282">
        <v>85</v>
      </c>
      <c r="B215" s="283" t="s">
        <v>414</v>
      </c>
      <c r="C215" s="284" t="s">
        <v>415</v>
      </c>
      <c r="D215" s="285" t="s">
        <v>117</v>
      </c>
      <c r="E215" s="286">
        <v>18.5</v>
      </c>
      <c r="F215" s="286">
        <v>0</v>
      </c>
      <c r="G215" s="287">
        <f>E215*F215</f>
        <v>0</v>
      </c>
      <c r="H215" s="288">
        <v>1.9180000000005699E-2</v>
      </c>
      <c r="I215" s="289">
        <f>E215*H215</f>
        <v>0.35483000000010545</v>
      </c>
      <c r="J215" s="288">
        <v>0</v>
      </c>
      <c r="K215" s="289">
        <f>E215*J215</f>
        <v>0</v>
      </c>
      <c r="O215" s="281">
        <v>2</v>
      </c>
      <c r="AA215" s="251">
        <v>1</v>
      </c>
      <c r="AB215" s="251">
        <v>7</v>
      </c>
      <c r="AC215" s="251">
        <v>7</v>
      </c>
      <c r="AZ215" s="251">
        <v>2</v>
      </c>
      <c r="BA215" s="251">
        <f>IF(AZ215=1,G215,0)</f>
        <v>0</v>
      </c>
      <c r="BB215" s="251">
        <f>IF(AZ215=2,G215,0)</f>
        <v>0</v>
      </c>
      <c r="BC215" s="251">
        <f>IF(AZ215=3,G215,0)</f>
        <v>0</v>
      </c>
      <c r="BD215" s="251">
        <f>IF(AZ215=4,G215,0)</f>
        <v>0</v>
      </c>
      <c r="BE215" s="251">
        <f>IF(AZ215=5,G215,0)</f>
        <v>0</v>
      </c>
      <c r="CA215" s="290">
        <v>1</v>
      </c>
      <c r="CB215" s="290">
        <v>7</v>
      </c>
    </row>
    <row r="216" spans="1:80">
      <c r="A216" s="291"/>
      <c r="B216" s="298"/>
      <c r="C216" s="299" t="s">
        <v>416</v>
      </c>
      <c r="D216" s="300"/>
      <c r="E216" s="301">
        <v>18.5</v>
      </c>
      <c r="F216" s="302"/>
      <c r="G216" s="303"/>
      <c r="H216" s="304"/>
      <c r="I216" s="296"/>
      <c r="J216" s="305"/>
      <c r="K216" s="296"/>
      <c r="M216" s="297" t="s">
        <v>416</v>
      </c>
      <c r="O216" s="281"/>
    </row>
    <row r="217" spans="1:80" ht="22.5">
      <c r="A217" s="282">
        <v>86</v>
      </c>
      <c r="B217" s="283" t="s">
        <v>417</v>
      </c>
      <c r="C217" s="284" t="s">
        <v>418</v>
      </c>
      <c r="D217" s="285" t="s">
        <v>110</v>
      </c>
      <c r="E217" s="286">
        <v>131</v>
      </c>
      <c r="F217" s="286">
        <v>0</v>
      </c>
      <c r="G217" s="287">
        <f>E217*F217</f>
        <v>0</v>
      </c>
      <c r="H217" s="288">
        <v>1.45200000000045E-2</v>
      </c>
      <c r="I217" s="289">
        <f>E217*H217</f>
        <v>1.9021200000005896</v>
      </c>
      <c r="J217" s="288">
        <v>0</v>
      </c>
      <c r="K217" s="289">
        <f>E217*J217</f>
        <v>0</v>
      </c>
      <c r="O217" s="281">
        <v>2</v>
      </c>
      <c r="AA217" s="251">
        <v>1</v>
      </c>
      <c r="AB217" s="251">
        <v>7</v>
      </c>
      <c r="AC217" s="251">
        <v>7</v>
      </c>
      <c r="AZ217" s="251">
        <v>2</v>
      </c>
      <c r="BA217" s="251">
        <f>IF(AZ217=1,G217,0)</f>
        <v>0</v>
      </c>
      <c r="BB217" s="251">
        <f>IF(AZ217=2,G217,0)</f>
        <v>0</v>
      </c>
      <c r="BC217" s="251">
        <f>IF(AZ217=3,G217,0)</f>
        <v>0</v>
      </c>
      <c r="BD217" s="251">
        <f>IF(AZ217=4,G217,0)</f>
        <v>0</v>
      </c>
      <c r="BE217" s="251">
        <f>IF(AZ217=5,G217,0)</f>
        <v>0</v>
      </c>
      <c r="CA217" s="290">
        <v>1</v>
      </c>
      <c r="CB217" s="290">
        <v>7</v>
      </c>
    </row>
    <row r="218" spans="1:80" ht="22.5">
      <c r="A218" s="282">
        <v>87</v>
      </c>
      <c r="B218" s="283" t="s">
        <v>419</v>
      </c>
      <c r="C218" s="284" t="s">
        <v>420</v>
      </c>
      <c r="D218" s="285" t="s">
        <v>110</v>
      </c>
      <c r="E218" s="286">
        <v>131</v>
      </c>
      <c r="F218" s="286">
        <v>0</v>
      </c>
      <c r="G218" s="287">
        <f>E218*F218</f>
        <v>0</v>
      </c>
      <c r="H218" s="288">
        <v>6.5999999999988299E-3</v>
      </c>
      <c r="I218" s="289">
        <f>E218*H218</f>
        <v>0.86459999999984671</v>
      </c>
      <c r="J218" s="288">
        <v>0</v>
      </c>
      <c r="K218" s="289">
        <f>E218*J218</f>
        <v>0</v>
      </c>
      <c r="O218" s="281">
        <v>2</v>
      </c>
      <c r="AA218" s="251">
        <v>1</v>
      </c>
      <c r="AB218" s="251">
        <v>0</v>
      </c>
      <c r="AC218" s="251">
        <v>0</v>
      </c>
      <c r="AZ218" s="251">
        <v>2</v>
      </c>
      <c r="BA218" s="251">
        <f>IF(AZ218=1,G218,0)</f>
        <v>0</v>
      </c>
      <c r="BB218" s="251">
        <f>IF(AZ218=2,G218,0)</f>
        <v>0</v>
      </c>
      <c r="BC218" s="251">
        <f>IF(AZ218=3,G218,0)</f>
        <v>0</v>
      </c>
      <c r="BD218" s="251">
        <f>IF(AZ218=4,G218,0)</f>
        <v>0</v>
      </c>
      <c r="BE218" s="251">
        <f>IF(AZ218=5,G218,0)</f>
        <v>0</v>
      </c>
      <c r="CA218" s="290">
        <v>1</v>
      </c>
      <c r="CB218" s="290">
        <v>0</v>
      </c>
    </row>
    <row r="219" spans="1:80" ht="22.5">
      <c r="A219" s="282">
        <v>88</v>
      </c>
      <c r="B219" s="283" t="s">
        <v>421</v>
      </c>
      <c r="C219" s="284" t="s">
        <v>422</v>
      </c>
      <c r="D219" s="285" t="s">
        <v>120</v>
      </c>
      <c r="E219" s="286">
        <v>4.8398000000000003</v>
      </c>
      <c r="F219" s="286">
        <v>0</v>
      </c>
      <c r="G219" s="287">
        <f>E219*F219</f>
        <v>0</v>
      </c>
      <c r="H219" s="288">
        <v>2.9099999999999699E-2</v>
      </c>
      <c r="I219" s="289">
        <f>E219*H219</f>
        <v>0.14083817999999856</v>
      </c>
      <c r="J219" s="288">
        <v>0</v>
      </c>
      <c r="K219" s="289">
        <f>E219*J219</f>
        <v>0</v>
      </c>
      <c r="O219" s="281">
        <v>2</v>
      </c>
      <c r="AA219" s="251">
        <v>1</v>
      </c>
      <c r="AB219" s="251">
        <v>7</v>
      </c>
      <c r="AC219" s="251">
        <v>7</v>
      </c>
      <c r="AZ219" s="251">
        <v>2</v>
      </c>
      <c r="BA219" s="251">
        <f>IF(AZ219=1,G219,0)</f>
        <v>0</v>
      </c>
      <c r="BB219" s="251">
        <f>IF(AZ219=2,G219,0)</f>
        <v>0</v>
      </c>
      <c r="BC219" s="251">
        <f>IF(AZ219=3,G219,0)</f>
        <v>0</v>
      </c>
      <c r="BD219" s="251">
        <f>IF(AZ219=4,G219,0)</f>
        <v>0</v>
      </c>
      <c r="BE219" s="251">
        <f>IF(AZ219=5,G219,0)</f>
        <v>0</v>
      </c>
      <c r="CA219" s="290">
        <v>1</v>
      </c>
      <c r="CB219" s="290">
        <v>7</v>
      </c>
    </row>
    <row r="220" spans="1:80">
      <c r="A220" s="291"/>
      <c r="B220" s="298"/>
      <c r="C220" s="299" t="s">
        <v>423</v>
      </c>
      <c r="D220" s="300"/>
      <c r="E220" s="301">
        <v>0.63990000000000002</v>
      </c>
      <c r="F220" s="302"/>
      <c r="G220" s="303"/>
      <c r="H220" s="304"/>
      <c r="I220" s="296"/>
      <c r="J220" s="305"/>
      <c r="K220" s="296"/>
      <c r="M220" s="297" t="s">
        <v>423</v>
      </c>
      <c r="O220" s="281"/>
    </row>
    <row r="221" spans="1:80">
      <c r="A221" s="291"/>
      <c r="B221" s="298"/>
      <c r="C221" s="299" t="s">
        <v>424</v>
      </c>
      <c r="D221" s="300"/>
      <c r="E221" s="301">
        <v>0.65380000000000005</v>
      </c>
      <c r="F221" s="302"/>
      <c r="G221" s="303"/>
      <c r="H221" s="304"/>
      <c r="I221" s="296"/>
      <c r="J221" s="305"/>
      <c r="K221" s="296"/>
      <c r="M221" s="297" t="s">
        <v>424</v>
      </c>
      <c r="O221" s="281"/>
    </row>
    <row r="222" spans="1:80">
      <c r="A222" s="291"/>
      <c r="B222" s="298"/>
      <c r="C222" s="299" t="s">
        <v>425</v>
      </c>
      <c r="D222" s="300"/>
      <c r="E222" s="301">
        <v>0.20610000000000001</v>
      </c>
      <c r="F222" s="302"/>
      <c r="G222" s="303"/>
      <c r="H222" s="304"/>
      <c r="I222" s="296"/>
      <c r="J222" s="305"/>
      <c r="K222" s="296"/>
      <c r="M222" s="297" t="s">
        <v>425</v>
      </c>
      <c r="O222" s="281"/>
    </row>
    <row r="223" spans="1:80" ht="22.5">
      <c r="A223" s="291"/>
      <c r="B223" s="298"/>
      <c r="C223" s="299" t="s">
        <v>426</v>
      </c>
      <c r="D223" s="300"/>
      <c r="E223" s="301">
        <v>2.3218000000000001</v>
      </c>
      <c r="F223" s="302"/>
      <c r="G223" s="303"/>
      <c r="H223" s="304"/>
      <c r="I223" s="296"/>
      <c r="J223" s="305"/>
      <c r="K223" s="296"/>
      <c r="M223" s="297" t="s">
        <v>426</v>
      </c>
      <c r="O223" s="281"/>
    </row>
    <row r="224" spans="1:80">
      <c r="A224" s="291"/>
      <c r="B224" s="298"/>
      <c r="C224" s="299" t="s">
        <v>427</v>
      </c>
      <c r="D224" s="300"/>
      <c r="E224" s="301">
        <v>0.55200000000000005</v>
      </c>
      <c r="F224" s="302"/>
      <c r="G224" s="303"/>
      <c r="H224" s="304"/>
      <c r="I224" s="296"/>
      <c r="J224" s="305"/>
      <c r="K224" s="296"/>
      <c r="M224" s="297" t="s">
        <v>427</v>
      </c>
      <c r="O224" s="281"/>
    </row>
    <row r="225" spans="1:80">
      <c r="A225" s="291"/>
      <c r="B225" s="298"/>
      <c r="C225" s="299" t="s">
        <v>428</v>
      </c>
      <c r="D225" s="300"/>
      <c r="E225" s="301">
        <v>0.4662</v>
      </c>
      <c r="F225" s="302"/>
      <c r="G225" s="303"/>
      <c r="H225" s="304"/>
      <c r="I225" s="296"/>
      <c r="J225" s="305"/>
      <c r="K225" s="296"/>
      <c r="M225" s="297" t="s">
        <v>428</v>
      </c>
      <c r="O225" s="281"/>
    </row>
    <row r="226" spans="1:80">
      <c r="A226" s="282">
        <v>89</v>
      </c>
      <c r="B226" s="283" t="s">
        <v>429</v>
      </c>
      <c r="C226" s="284" t="s">
        <v>430</v>
      </c>
      <c r="D226" s="285" t="s">
        <v>120</v>
      </c>
      <c r="E226" s="286">
        <v>3.669</v>
      </c>
      <c r="F226" s="286">
        <v>0</v>
      </c>
      <c r="G226" s="287">
        <f>E226*F226</f>
        <v>0</v>
      </c>
      <c r="H226" s="288">
        <v>2.3570000000006499E-2</v>
      </c>
      <c r="I226" s="289">
        <f>E226*H226</f>
        <v>8.6478330000023848E-2</v>
      </c>
      <c r="J226" s="288">
        <v>0</v>
      </c>
      <c r="K226" s="289">
        <f>E226*J226</f>
        <v>0</v>
      </c>
      <c r="O226" s="281">
        <v>2</v>
      </c>
      <c r="AA226" s="251">
        <v>1</v>
      </c>
      <c r="AB226" s="251">
        <v>7</v>
      </c>
      <c r="AC226" s="251">
        <v>7</v>
      </c>
      <c r="AZ226" s="251">
        <v>2</v>
      </c>
      <c r="BA226" s="251">
        <f>IF(AZ226=1,G226,0)</f>
        <v>0</v>
      </c>
      <c r="BB226" s="251">
        <f>IF(AZ226=2,G226,0)</f>
        <v>0</v>
      </c>
      <c r="BC226" s="251">
        <f>IF(AZ226=3,G226,0)</f>
        <v>0</v>
      </c>
      <c r="BD226" s="251">
        <f>IF(AZ226=4,G226,0)</f>
        <v>0</v>
      </c>
      <c r="BE226" s="251">
        <f>IF(AZ226=5,G226,0)</f>
        <v>0</v>
      </c>
      <c r="CA226" s="290">
        <v>1</v>
      </c>
      <c r="CB226" s="290">
        <v>7</v>
      </c>
    </row>
    <row r="227" spans="1:80">
      <c r="A227" s="291"/>
      <c r="B227" s="298"/>
      <c r="C227" s="299" t="s">
        <v>431</v>
      </c>
      <c r="D227" s="300"/>
      <c r="E227" s="301">
        <v>3.1440000000000001</v>
      </c>
      <c r="F227" s="302"/>
      <c r="G227" s="303"/>
      <c r="H227" s="304"/>
      <c r="I227" s="296"/>
      <c r="J227" s="305"/>
      <c r="K227" s="296"/>
      <c r="M227" s="297" t="s">
        <v>431</v>
      </c>
      <c r="O227" s="281"/>
    </row>
    <row r="228" spans="1:80">
      <c r="A228" s="291"/>
      <c r="B228" s="298"/>
      <c r="C228" s="299" t="s">
        <v>432</v>
      </c>
      <c r="D228" s="300"/>
      <c r="E228" s="301">
        <v>0.52500000000000002</v>
      </c>
      <c r="F228" s="302"/>
      <c r="G228" s="303"/>
      <c r="H228" s="304"/>
      <c r="I228" s="296"/>
      <c r="J228" s="305"/>
      <c r="K228" s="296"/>
      <c r="M228" s="297" t="s">
        <v>432</v>
      </c>
      <c r="O228" s="281"/>
    </row>
    <row r="229" spans="1:80">
      <c r="A229" s="282">
        <v>90</v>
      </c>
      <c r="B229" s="283" t="s">
        <v>433</v>
      </c>
      <c r="C229" s="284" t="s">
        <v>434</v>
      </c>
      <c r="D229" s="285" t="s">
        <v>110</v>
      </c>
      <c r="E229" s="286">
        <v>448.36399999999998</v>
      </c>
      <c r="F229" s="286">
        <v>0</v>
      </c>
      <c r="G229" s="287">
        <f>E229*F229</f>
        <v>0</v>
      </c>
      <c r="H229" s="288">
        <v>6.0000000000004501E-5</v>
      </c>
      <c r="I229" s="289">
        <f>E229*H229</f>
        <v>2.6901840000002016E-2</v>
      </c>
      <c r="J229" s="288">
        <v>0</v>
      </c>
      <c r="K229" s="289">
        <f>E229*J229</f>
        <v>0</v>
      </c>
      <c r="O229" s="281">
        <v>2</v>
      </c>
      <c r="AA229" s="251">
        <v>1</v>
      </c>
      <c r="AB229" s="251">
        <v>7</v>
      </c>
      <c r="AC229" s="251">
        <v>7</v>
      </c>
      <c r="AZ229" s="251">
        <v>2</v>
      </c>
      <c r="BA229" s="251">
        <f>IF(AZ229=1,G229,0)</f>
        <v>0</v>
      </c>
      <c r="BB229" s="251">
        <f>IF(AZ229=2,G229,0)</f>
        <v>0</v>
      </c>
      <c r="BC229" s="251">
        <f>IF(AZ229=3,G229,0)</f>
        <v>0</v>
      </c>
      <c r="BD229" s="251">
        <f>IF(AZ229=4,G229,0)</f>
        <v>0</v>
      </c>
      <c r="BE229" s="251">
        <f>IF(AZ229=5,G229,0)</f>
        <v>0</v>
      </c>
      <c r="CA229" s="290">
        <v>1</v>
      </c>
      <c r="CB229" s="290">
        <v>7</v>
      </c>
    </row>
    <row r="230" spans="1:80">
      <c r="A230" s="291"/>
      <c r="B230" s="298"/>
      <c r="C230" s="299" t="s">
        <v>435</v>
      </c>
      <c r="D230" s="300"/>
      <c r="E230" s="301">
        <v>18.283999999999999</v>
      </c>
      <c r="F230" s="302"/>
      <c r="G230" s="303"/>
      <c r="H230" s="304"/>
      <c r="I230" s="296"/>
      <c r="J230" s="305"/>
      <c r="K230" s="296"/>
      <c r="M230" s="297" t="s">
        <v>435</v>
      </c>
      <c r="O230" s="281"/>
    </row>
    <row r="231" spans="1:80">
      <c r="A231" s="291"/>
      <c r="B231" s="298"/>
      <c r="C231" s="299" t="s">
        <v>436</v>
      </c>
      <c r="D231" s="300"/>
      <c r="E231" s="301">
        <v>22.416</v>
      </c>
      <c r="F231" s="302"/>
      <c r="G231" s="303"/>
      <c r="H231" s="304"/>
      <c r="I231" s="296"/>
      <c r="J231" s="305"/>
      <c r="K231" s="296"/>
      <c r="M231" s="297" t="s">
        <v>436</v>
      </c>
      <c r="O231" s="281"/>
    </row>
    <row r="232" spans="1:80">
      <c r="A232" s="291"/>
      <c r="B232" s="298"/>
      <c r="C232" s="299" t="s">
        <v>437</v>
      </c>
      <c r="D232" s="300"/>
      <c r="E232" s="301">
        <v>5.52</v>
      </c>
      <c r="F232" s="302"/>
      <c r="G232" s="303"/>
      <c r="H232" s="304"/>
      <c r="I232" s="296"/>
      <c r="J232" s="305"/>
      <c r="K232" s="296"/>
      <c r="M232" s="297" t="s">
        <v>437</v>
      </c>
      <c r="O232" s="281"/>
    </row>
    <row r="233" spans="1:80" ht="22.5">
      <c r="A233" s="291"/>
      <c r="B233" s="298"/>
      <c r="C233" s="299" t="s">
        <v>438</v>
      </c>
      <c r="D233" s="300"/>
      <c r="E233" s="301">
        <v>71.864000000000004</v>
      </c>
      <c r="F233" s="302"/>
      <c r="G233" s="303"/>
      <c r="H233" s="304"/>
      <c r="I233" s="296"/>
      <c r="J233" s="305"/>
      <c r="K233" s="296"/>
      <c r="M233" s="297" t="s">
        <v>438</v>
      </c>
      <c r="O233" s="281"/>
    </row>
    <row r="234" spans="1:80">
      <c r="A234" s="291"/>
      <c r="B234" s="298"/>
      <c r="C234" s="299" t="s">
        <v>439</v>
      </c>
      <c r="D234" s="300"/>
      <c r="E234" s="301">
        <v>17.940000000000001</v>
      </c>
      <c r="F234" s="302"/>
      <c r="G234" s="303"/>
      <c r="H234" s="304"/>
      <c r="I234" s="296"/>
      <c r="J234" s="305"/>
      <c r="K234" s="296"/>
      <c r="M234" s="297" t="s">
        <v>439</v>
      </c>
      <c r="O234" s="281"/>
    </row>
    <row r="235" spans="1:80">
      <c r="A235" s="291"/>
      <c r="B235" s="298"/>
      <c r="C235" s="299" t="s">
        <v>440</v>
      </c>
      <c r="D235" s="300"/>
      <c r="E235" s="301">
        <v>11.84</v>
      </c>
      <c r="F235" s="302"/>
      <c r="G235" s="303"/>
      <c r="H235" s="304"/>
      <c r="I235" s="296"/>
      <c r="J235" s="305"/>
      <c r="K235" s="296"/>
      <c r="M235" s="297" t="s">
        <v>440</v>
      </c>
      <c r="O235" s="281"/>
    </row>
    <row r="236" spans="1:80">
      <c r="A236" s="291"/>
      <c r="B236" s="298"/>
      <c r="C236" s="299" t="s">
        <v>441</v>
      </c>
      <c r="D236" s="300"/>
      <c r="E236" s="301">
        <v>262</v>
      </c>
      <c r="F236" s="302"/>
      <c r="G236" s="303"/>
      <c r="H236" s="304"/>
      <c r="I236" s="296"/>
      <c r="J236" s="305"/>
      <c r="K236" s="296"/>
      <c r="M236" s="297" t="s">
        <v>441</v>
      </c>
      <c r="O236" s="281"/>
    </row>
    <row r="237" spans="1:80">
      <c r="A237" s="291"/>
      <c r="B237" s="298"/>
      <c r="C237" s="299" t="s">
        <v>442</v>
      </c>
      <c r="D237" s="300"/>
      <c r="E237" s="301">
        <v>38.5</v>
      </c>
      <c r="F237" s="302"/>
      <c r="G237" s="303"/>
      <c r="H237" s="304"/>
      <c r="I237" s="296"/>
      <c r="J237" s="305"/>
      <c r="K237" s="296"/>
      <c r="M237" s="297" t="s">
        <v>442</v>
      </c>
      <c r="O237" s="281"/>
    </row>
    <row r="238" spans="1:80">
      <c r="A238" s="282">
        <v>91</v>
      </c>
      <c r="B238" s="283" t="s">
        <v>443</v>
      </c>
      <c r="C238" s="284" t="s">
        <v>444</v>
      </c>
      <c r="D238" s="285" t="s">
        <v>330</v>
      </c>
      <c r="E238" s="286">
        <v>1</v>
      </c>
      <c r="F238" s="286">
        <v>0</v>
      </c>
      <c r="G238" s="287">
        <f>E238*F238</f>
        <v>0</v>
      </c>
      <c r="H238" s="288">
        <v>0</v>
      </c>
      <c r="I238" s="289">
        <f>E238*H238</f>
        <v>0</v>
      </c>
      <c r="J238" s="288">
        <v>0</v>
      </c>
      <c r="K238" s="289">
        <f>E238*J238</f>
        <v>0</v>
      </c>
      <c r="O238" s="281">
        <v>2</v>
      </c>
      <c r="AA238" s="251">
        <v>1</v>
      </c>
      <c r="AB238" s="251">
        <v>7</v>
      </c>
      <c r="AC238" s="251">
        <v>7</v>
      </c>
      <c r="AZ238" s="251">
        <v>2</v>
      </c>
      <c r="BA238" s="251">
        <f>IF(AZ238=1,G238,0)</f>
        <v>0</v>
      </c>
      <c r="BB238" s="251">
        <f>IF(AZ238=2,G238,0)</f>
        <v>0</v>
      </c>
      <c r="BC238" s="251">
        <f>IF(AZ238=3,G238,0)</f>
        <v>0</v>
      </c>
      <c r="BD238" s="251">
        <f>IF(AZ238=4,G238,0)</f>
        <v>0</v>
      </c>
      <c r="BE238" s="251">
        <f>IF(AZ238=5,G238,0)</f>
        <v>0</v>
      </c>
      <c r="CA238" s="290">
        <v>1</v>
      </c>
      <c r="CB238" s="290">
        <v>7</v>
      </c>
    </row>
    <row r="239" spans="1:80" ht="22.5">
      <c r="A239" s="282">
        <v>92</v>
      </c>
      <c r="B239" s="283" t="s">
        <v>445</v>
      </c>
      <c r="C239" s="284" t="s">
        <v>446</v>
      </c>
      <c r="D239" s="285" t="s">
        <v>330</v>
      </c>
      <c r="E239" s="286">
        <v>1</v>
      </c>
      <c r="F239" s="286">
        <v>0</v>
      </c>
      <c r="G239" s="287">
        <f>E239*F239</f>
        <v>0</v>
      </c>
      <c r="H239" s="288">
        <v>0</v>
      </c>
      <c r="I239" s="289">
        <f>E239*H239</f>
        <v>0</v>
      </c>
      <c r="J239" s="288">
        <v>0</v>
      </c>
      <c r="K239" s="289">
        <f>E239*J239</f>
        <v>0</v>
      </c>
      <c r="O239" s="281">
        <v>2</v>
      </c>
      <c r="AA239" s="251">
        <v>1</v>
      </c>
      <c r="AB239" s="251">
        <v>7</v>
      </c>
      <c r="AC239" s="251">
        <v>7</v>
      </c>
      <c r="AZ239" s="251">
        <v>2</v>
      </c>
      <c r="BA239" s="251">
        <f>IF(AZ239=1,G239,0)</f>
        <v>0</v>
      </c>
      <c r="BB239" s="251">
        <f>IF(AZ239=2,G239,0)</f>
        <v>0</v>
      </c>
      <c r="BC239" s="251">
        <f>IF(AZ239=3,G239,0)</f>
        <v>0</v>
      </c>
      <c r="BD239" s="251">
        <f>IF(AZ239=4,G239,0)</f>
        <v>0</v>
      </c>
      <c r="BE239" s="251">
        <f>IF(AZ239=5,G239,0)</f>
        <v>0</v>
      </c>
      <c r="CA239" s="290">
        <v>1</v>
      </c>
      <c r="CB239" s="290">
        <v>7</v>
      </c>
    </row>
    <row r="240" spans="1:80">
      <c r="A240" s="282">
        <v>93</v>
      </c>
      <c r="B240" s="283" t="s">
        <v>447</v>
      </c>
      <c r="C240" s="284" t="s">
        <v>448</v>
      </c>
      <c r="D240" s="285" t="s">
        <v>174</v>
      </c>
      <c r="E240" s="286">
        <v>6.6492308500000901</v>
      </c>
      <c r="F240" s="286">
        <v>0</v>
      </c>
      <c r="G240" s="287">
        <f>E240*F240</f>
        <v>0</v>
      </c>
      <c r="H240" s="288">
        <v>0</v>
      </c>
      <c r="I240" s="289">
        <f>E240*H240</f>
        <v>0</v>
      </c>
      <c r="J240" s="288"/>
      <c r="K240" s="289">
        <f>E240*J240</f>
        <v>0</v>
      </c>
      <c r="O240" s="281">
        <v>2</v>
      </c>
      <c r="AA240" s="251">
        <v>7</v>
      </c>
      <c r="AB240" s="251">
        <v>1001</v>
      </c>
      <c r="AC240" s="251">
        <v>5</v>
      </c>
      <c r="AZ240" s="251">
        <v>2</v>
      </c>
      <c r="BA240" s="251">
        <f>IF(AZ240=1,G240,0)</f>
        <v>0</v>
      </c>
      <c r="BB240" s="251">
        <f>IF(AZ240=2,G240,0)</f>
        <v>0</v>
      </c>
      <c r="BC240" s="251">
        <f>IF(AZ240=3,G240,0)</f>
        <v>0</v>
      </c>
      <c r="BD240" s="251">
        <f>IF(AZ240=4,G240,0)</f>
        <v>0</v>
      </c>
      <c r="BE240" s="251">
        <f>IF(AZ240=5,G240,0)</f>
        <v>0</v>
      </c>
      <c r="CA240" s="290">
        <v>7</v>
      </c>
      <c r="CB240" s="290">
        <v>1001</v>
      </c>
    </row>
    <row r="241" spans="1:80">
      <c r="A241" s="306"/>
      <c r="B241" s="307" t="s">
        <v>97</v>
      </c>
      <c r="C241" s="308" t="s">
        <v>406</v>
      </c>
      <c r="D241" s="309"/>
      <c r="E241" s="310"/>
      <c r="F241" s="311"/>
      <c r="G241" s="312">
        <f>SUM(G208:G240)</f>
        <v>0</v>
      </c>
      <c r="H241" s="313"/>
      <c r="I241" s="314">
        <f>SUM(I208:I240)</f>
        <v>6.6492308500000963</v>
      </c>
      <c r="J241" s="313"/>
      <c r="K241" s="314">
        <f>SUM(K208:K240)</f>
        <v>0</v>
      </c>
      <c r="O241" s="281">
        <v>4</v>
      </c>
      <c r="BA241" s="315">
        <f>SUM(BA208:BA240)</f>
        <v>0</v>
      </c>
      <c r="BB241" s="315">
        <f>SUM(BB208:BB240)</f>
        <v>0</v>
      </c>
      <c r="BC241" s="315">
        <f>SUM(BC208:BC240)</f>
        <v>0</v>
      </c>
      <c r="BD241" s="315">
        <f>SUM(BD208:BD240)</f>
        <v>0</v>
      </c>
      <c r="BE241" s="315">
        <f>SUM(BE208:BE240)</f>
        <v>0</v>
      </c>
    </row>
    <row r="242" spans="1:80">
      <c r="A242" s="271" t="s">
        <v>93</v>
      </c>
      <c r="B242" s="272" t="s">
        <v>449</v>
      </c>
      <c r="C242" s="273" t="s">
        <v>450</v>
      </c>
      <c r="D242" s="274"/>
      <c r="E242" s="275"/>
      <c r="F242" s="275"/>
      <c r="G242" s="276"/>
      <c r="H242" s="277"/>
      <c r="I242" s="278"/>
      <c r="J242" s="279"/>
      <c r="K242" s="280"/>
      <c r="O242" s="281">
        <v>1</v>
      </c>
    </row>
    <row r="243" spans="1:80" ht="22.5">
      <c r="A243" s="282">
        <v>94</v>
      </c>
      <c r="B243" s="283" t="s">
        <v>452</v>
      </c>
      <c r="C243" s="284" t="s">
        <v>453</v>
      </c>
      <c r="D243" s="285" t="s">
        <v>110</v>
      </c>
      <c r="E243" s="286">
        <v>130.5</v>
      </c>
      <c r="F243" s="286">
        <v>0</v>
      </c>
      <c r="G243" s="287">
        <f>E243*F243</f>
        <v>0</v>
      </c>
      <c r="H243" s="288">
        <v>1.8869999999992601E-2</v>
      </c>
      <c r="I243" s="289">
        <f>E243*H243</f>
        <v>2.4625349999990345</v>
      </c>
      <c r="J243" s="288">
        <v>0</v>
      </c>
      <c r="K243" s="289">
        <f>E243*J243</f>
        <v>0</v>
      </c>
      <c r="O243" s="281">
        <v>2</v>
      </c>
      <c r="AA243" s="251">
        <v>1</v>
      </c>
      <c r="AB243" s="251">
        <v>7</v>
      </c>
      <c r="AC243" s="251">
        <v>7</v>
      </c>
      <c r="AZ243" s="251">
        <v>2</v>
      </c>
      <c r="BA243" s="251">
        <f>IF(AZ243=1,G243,0)</f>
        <v>0</v>
      </c>
      <c r="BB243" s="251">
        <f>IF(AZ243=2,G243,0)</f>
        <v>0</v>
      </c>
      <c r="BC243" s="251">
        <f>IF(AZ243=3,G243,0)</f>
        <v>0</v>
      </c>
      <c r="BD243" s="251">
        <f>IF(AZ243=4,G243,0)</f>
        <v>0</v>
      </c>
      <c r="BE243" s="251">
        <f>IF(AZ243=5,G243,0)</f>
        <v>0</v>
      </c>
      <c r="CA243" s="290">
        <v>1</v>
      </c>
      <c r="CB243" s="290">
        <v>7</v>
      </c>
    </row>
    <row r="244" spans="1:80">
      <c r="A244" s="291"/>
      <c r="B244" s="298"/>
      <c r="C244" s="299" t="s">
        <v>396</v>
      </c>
      <c r="D244" s="300"/>
      <c r="E244" s="301">
        <v>130.5</v>
      </c>
      <c r="F244" s="302"/>
      <c r="G244" s="303"/>
      <c r="H244" s="304"/>
      <c r="I244" s="296"/>
      <c r="J244" s="305"/>
      <c r="K244" s="296"/>
      <c r="M244" s="297" t="s">
        <v>396</v>
      </c>
      <c r="O244" s="281"/>
    </row>
    <row r="245" spans="1:80">
      <c r="A245" s="282">
        <v>95</v>
      </c>
      <c r="B245" s="283" t="s">
        <v>454</v>
      </c>
      <c r="C245" s="284" t="s">
        <v>455</v>
      </c>
      <c r="D245" s="285" t="s">
        <v>174</v>
      </c>
      <c r="E245" s="286">
        <v>2.4625349999990398</v>
      </c>
      <c r="F245" s="286">
        <v>0</v>
      </c>
      <c r="G245" s="287">
        <f>E245*F245</f>
        <v>0</v>
      </c>
      <c r="H245" s="288">
        <v>0</v>
      </c>
      <c r="I245" s="289">
        <f>E245*H245</f>
        <v>0</v>
      </c>
      <c r="J245" s="288"/>
      <c r="K245" s="289">
        <f>E245*J245</f>
        <v>0</v>
      </c>
      <c r="O245" s="281">
        <v>2</v>
      </c>
      <c r="AA245" s="251">
        <v>7</v>
      </c>
      <c r="AB245" s="251">
        <v>1001</v>
      </c>
      <c r="AC245" s="251">
        <v>5</v>
      </c>
      <c r="AZ245" s="251">
        <v>2</v>
      </c>
      <c r="BA245" s="251">
        <f>IF(AZ245=1,G245,0)</f>
        <v>0</v>
      </c>
      <c r="BB245" s="251">
        <f>IF(AZ245=2,G245,0)</f>
        <v>0</v>
      </c>
      <c r="BC245" s="251">
        <f>IF(AZ245=3,G245,0)</f>
        <v>0</v>
      </c>
      <c r="BD245" s="251">
        <f>IF(AZ245=4,G245,0)</f>
        <v>0</v>
      </c>
      <c r="BE245" s="251">
        <f>IF(AZ245=5,G245,0)</f>
        <v>0</v>
      </c>
      <c r="CA245" s="290">
        <v>7</v>
      </c>
      <c r="CB245" s="290">
        <v>1001</v>
      </c>
    </row>
    <row r="246" spans="1:80">
      <c r="A246" s="306"/>
      <c r="B246" s="307" t="s">
        <v>97</v>
      </c>
      <c r="C246" s="308" t="s">
        <v>451</v>
      </c>
      <c r="D246" s="309"/>
      <c r="E246" s="310"/>
      <c r="F246" s="311"/>
      <c r="G246" s="312">
        <f>SUM(G242:G245)</f>
        <v>0</v>
      </c>
      <c r="H246" s="313"/>
      <c r="I246" s="314">
        <f>SUM(I242:I245)</f>
        <v>2.4625349999990345</v>
      </c>
      <c r="J246" s="313"/>
      <c r="K246" s="314">
        <f>SUM(K242:K245)</f>
        <v>0</v>
      </c>
      <c r="O246" s="281">
        <v>4</v>
      </c>
      <c r="BA246" s="315">
        <f>SUM(BA242:BA245)</f>
        <v>0</v>
      </c>
      <c r="BB246" s="315">
        <f>SUM(BB242:BB245)</f>
        <v>0</v>
      </c>
      <c r="BC246" s="315">
        <f>SUM(BC242:BC245)</f>
        <v>0</v>
      </c>
      <c r="BD246" s="315">
        <f>SUM(BD242:BD245)</f>
        <v>0</v>
      </c>
      <c r="BE246" s="315">
        <f>SUM(BE242:BE245)</f>
        <v>0</v>
      </c>
    </row>
    <row r="247" spans="1:80">
      <c r="A247" s="271" t="s">
        <v>93</v>
      </c>
      <c r="B247" s="272" t="s">
        <v>456</v>
      </c>
      <c r="C247" s="273" t="s">
        <v>457</v>
      </c>
      <c r="D247" s="274"/>
      <c r="E247" s="275"/>
      <c r="F247" s="275"/>
      <c r="G247" s="276"/>
      <c r="H247" s="277"/>
      <c r="I247" s="278"/>
      <c r="J247" s="279"/>
      <c r="K247" s="280"/>
      <c r="O247" s="281">
        <v>1</v>
      </c>
    </row>
    <row r="248" spans="1:80" ht="22.5">
      <c r="A248" s="282">
        <v>96</v>
      </c>
      <c r="B248" s="283" t="s">
        <v>459</v>
      </c>
      <c r="C248" s="284" t="s">
        <v>460</v>
      </c>
      <c r="D248" s="285" t="s">
        <v>110</v>
      </c>
      <c r="E248" s="286">
        <v>130.5</v>
      </c>
      <c r="F248" s="286">
        <v>0</v>
      </c>
      <c r="G248" s="287">
        <f>E248*F248</f>
        <v>0</v>
      </c>
      <c r="H248" s="288">
        <v>1.89999999999912E-4</v>
      </c>
      <c r="I248" s="289">
        <f>E248*H248</f>
        <v>2.4794999999988517E-2</v>
      </c>
      <c r="J248" s="288">
        <v>0</v>
      </c>
      <c r="K248" s="289">
        <f>E248*J248</f>
        <v>0</v>
      </c>
      <c r="O248" s="281">
        <v>2</v>
      </c>
      <c r="AA248" s="251">
        <v>1</v>
      </c>
      <c r="AB248" s="251">
        <v>7</v>
      </c>
      <c r="AC248" s="251">
        <v>7</v>
      </c>
      <c r="AZ248" s="251">
        <v>2</v>
      </c>
      <c r="BA248" s="251">
        <f>IF(AZ248=1,G248,0)</f>
        <v>0</v>
      </c>
      <c r="BB248" s="251">
        <f>IF(AZ248=2,G248,0)</f>
        <v>0</v>
      </c>
      <c r="BC248" s="251">
        <f>IF(AZ248=3,G248,0)</f>
        <v>0</v>
      </c>
      <c r="BD248" s="251">
        <f>IF(AZ248=4,G248,0)</f>
        <v>0</v>
      </c>
      <c r="BE248" s="251">
        <f>IF(AZ248=5,G248,0)</f>
        <v>0</v>
      </c>
      <c r="CA248" s="290">
        <v>1</v>
      </c>
      <c r="CB248" s="290">
        <v>7</v>
      </c>
    </row>
    <row r="249" spans="1:80">
      <c r="A249" s="291"/>
      <c r="B249" s="298"/>
      <c r="C249" s="299" t="s">
        <v>396</v>
      </c>
      <c r="D249" s="300"/>
      <c r="E249" s="301">
        <v>130.5</v>
      </c>
      <c r="F249" s="302"/>
      <c r="G249" s="303"/>
      <c r="H249" s="304"/>
      <c r="I249" s="296"/>
      <c r="J249" s="305"/>
      <c r="K249" s="296"/>
      <c r="M249" s="297" t="s">
        <v>396</v>
      </c>
      <c r="O249" s="281"/>
    </row>
    <row r="250" spans="1:80">
      <c r="A250" s="282">
        <v>97</v>
      </c>
      <c r="B250" s="283" t="s">
        <v>461</v>
      </c>
      <c r="C250" s="284" t="s">
        <v>462</v>
      </c>
      <c r="D250" s="285" t="s">
        <v>174</v>
      </c>
      <c r="E250" s="286">
        <v>2.47949999999886E-2</v>
      </c>
      <c r="F250" s="286">
        <v>0</v>
      </c>
      <c r="G250" s="287">
        <f>E250*F250</f>
        <v>0</v>
      </c>
      <c r="H250" s="288">
        <v>0</v>
      </c>
      <c r="I250" s="289">
        <f>E250*H250</f>
        <v>0</v>
      </c>
      <c r="J250" s="288"/>
      <c r="K250" s="289">
        <f>E250*J250</f>
        <v>0</v>
      </c>
      <c r="O250" s="281">
        <v>2</v>
      </c>
      <c r="AA250" s="251">
        <v>7</v>
      </c>
      <c r="AB250" s="251">
        <v>1001</v>
      </c>
      <c r="AC250" s="251">
        <v>5</v>
      </c>
      <c r="AZ250" s="251">
        <v>2</v>
      </c>
      <c r="BA250" s="251">
        <f>IF(AZ250=1,G250,0)</f>
        <v>0</v>
      </c>
      <c r="BB250" s="251">
        <f>IF(AZ250=2,G250,0)</f>
        <v>0</v>
      </c>
      <c r="BC250" s="251">
        <f>IF(AZ250=3,G250,0)</f>
        <v>0</v>
      </c>
      <c r="BD250" s="251">
        <f>IF(AZ250=4,G250,0)</f>
        <v>0</v>
      </c>
      <c r="BE250" s="251">
        <f>IF(AZ250=5,G250,0)</f>
        <v>0</v>
      </c>
      <c r="CA250" s="290">
        <v>7</v>
      </c>
      <c r="CB250" s="290">
        <v>1001</v>
      </c>
    </row>
    <row r="251" spans="1:80">
      <c r="A251" s="306"/>
      <c r="B251" s="307" t="s">
        <v>97</v>
      </c>
      <c r="C251" s="308" t="s">
        <v>458</v>
      </c>
      <c r="D251" s="309"/>
      <c r="E251" s="310"/>
      <c r="F251" s="311"/>
      <c r="G251" s="312">
        <f>SUM(G247:G250)</f>
        <v>0</v>
      </c>
      <c r="H251" s="313"/>
      <c r="I251" s="314">
        <f>SUM(I247:I250)</f>
        <v>2.4794999999988517E-2</v>
      </c>
      <c r="J251" s="313"/>
      <c r="K251" s="314">
        <f>SUM(K247:K250)</f>
        <v>0</v>
      </c>
      <c r="O251" s="281">
        <v>4</v>
      </c>
      <c r="BA251" s="315">
        <f>SUM(BA247:BA250)</f>
        <v>0</v>
      </c>
      <c r="BB251" s="315">
        <f>SUM(BB247:BB250)</f>
        <v>0</v>
      </c>
      <c r="BC251" s="315">
        <f>SUM(BC247:BC250)</f>
        <v>0</v>
      </c>
      <c r="BD251" s="315">
        <f>SUM(BD247:BD250)</f>
        <v>0</v>
      </c>
      <c r="BE251" s="315">
        <f>SUM(BE247:BE250)</f>
        <v>0</v>
      </c>
    </row>
    <row r="252" spans="1:80">
      <c r="A252" s="271" t="s">
        <v>93</v>
      </c>
      <c r="B252" s="272" t="s">
        <v>463</v>
      </c>
      <c r="C252" s="273" t="s">
        <v>464</v>
      </c>
      <c r="D252" s="274"/>
      <c r="E252" s="275"/>
      <c r="F252" s="275"/>
      <c r="G252" s="276"/>
      <c r="H252" s="277"/>
      <c r="I252" s="278"/>
      <c r="J252" s="279"/>
      <c r="K252" s="280"/>
      <c r="O252" s="281">
        <v>1</v>
      </c>
    </row>
    <row r="253" spans="1:80" ht="22.5">
      <c r="A253" s="282">
        <v>98</v>
      </c>
      <c r="B253" s="283" t="s">
        <v>466</v>
      </c>
      <c r="C253" s="284" t="s">
        <v>467</v>
      </c>
      <c r="D253" s="285" t="s">
        <v>110</v>
      </c>
      <c r="E253" s="286">
        <v>142</v>
      </c>
      <c r="F253" s="286">
        <v>0</v>
      </c>
      <c r="G253" s="287">
        <f>E253*F253</f>
        <v>0</v>
      </c>
      <c r="H253" s="288">
        <v>3.00000000000189E-4</v>
      </c>
      <c r="I253" s="289">
        <f>E253*H253</f>
        <v>4.2600000000026839E-2</v>
      </c>
      <c r="J253" s="288">
        <v>0</v>
      </c>
      <c r="K253" s="289">
        <f>E253*J253</f>
        <v>0</v>
      </c>
      <c r="O253" s="281">
        <v>2</v>
      </c>
      <c r="AA253" s="251">
        <v>1</v>
      </c>
      <c r="AB253" s="251">
        <v>7</v>
      </c>
      <c r="AC253" s="251">
        <v>7</v>
      </c>
      <c r="AZ253" s="251">
        <v>2</v>
      </c>
      <c r="BA253" s="251">
        <f>IF(AZ253=1,G253,0)</f>
        <v>0</v>
      </c>
      <c r="BB253" s="251">
        <f>IF(AZ253=2,G253,0)</f>
        <v>0</v>
      </c>
      <c r="BC253" s="251">
        <f>IF(AZ253=3,G253,0)</f>
        <v>0</v>
      </c>
      <c r="BD253" s="251">
        <f>IF(AZ253=4,G253,0)</f>
        <v>0</v>
      </c>
      <c r="BE253" s="251">
        <f>IF(AZ253=5,G253,0)</f>
        <v>0</v>
      </c>
      <c r="CA253" s="290">
        <v>1</v>
      </c>
      <c r="CB253" s="290">
        <v>7</v>
      </c>
    </row>
    <row r="254" spans="1:80">
      <c r="A254" s="282">
        <v>99</v>
      </c>
      <c r="B254" s="283" t="s">
        <v>468</v>
      </c>
      <c r="C254" s="284" t="s">
        <v>469</v>
      </c>
      <c r="D254" s="285" t="s">
        <v>110</v>
      </c>
      <c r="E254" s="286">
        <v>156.19999999999999</v>
      </c>
      <c r="F254" s="286">
        <v>0</v>
      </c>
      <c r="G254" s="287">
        <f>E254*F254</f>
        <v>0</v>
      </c>
      <c r="H254" s="288">
        <v>6.2500000000014202E-3</v>
      </c>
      <c r="I254" s="289">
        <f>E254*H254</f>
        <v>0.97625000000022177</v>
      </c>
      <c r="J254" s="288"/>
      <c r="K254" s="289">
        <f>E254*J254</f>
        <v>0</v>
      </c>
      <c r="O254" s="281">
        <v>2</v>
      </c>
      <c r="AA254" s="251">
        <v>3</v>
      </c>
      <c r="AB254" s="251">
        <v>7</v>
      </c>
      <c r="AC254" s="251">
        <v>61191685</v>
      </c>
      <c r="AZ254" s="251">
        <v>2</v>
      </c>
      <c r="BA254" s="251">
        <f>IF(AZ254=1,G254,0)</f>
        <v>0</v>
      </c>
      <c r="BB254" s="251">
        <f>IF(AZ254=2,G254,0)</f>
        <v>0</v>
      </c>
      <c r="BC254" s="251">
        <f>IF(AZ254=3,G254,0)</f>
        <v>0</v>
      </c>
      <c r="BD254" s="251">
        <f>IF(AZ254=4,G254,0)</f>
        <v>0</v>
      </c>
      <c r="BE254" s="251">
        <f>IF(AZ254=5,G254,0)</f>
        <v>0</v>
      </c>
      <c r="CA254" s="290">
        <v>3</v>
      </c>
      <c r="CB254" s="290">
        <v>7</v>
      </c>
    </row>
    <row r="255" spans="1:80">
      <c r="A255" s="291"/>
      <c r="B255" s="298"/>
      <c r="C255" s="299" t="s">
        <v>470</v>
      </c>
      <c r="D255" s="300"/>
      <c r="E255" s="301">
        <v>156.19999999999999</v>
      </c>
      <c r="F255" s="302"/>
      <c r="G255" s="303"/>
      <c r="H255" s="304"/>
      <c r="I255" s="296"/>
      <c r="J255" s="305"/>
      <c r="K255" s="296"/>
      <c r="M255" s="297" t="s">
        <v>470</v>
      </c>
      <c r="O255" s="281"/>
    </row>
    <row r="256" spans="1:80">
      <c r="A256" s="282">
        <v>100</v>
      </c>
      <c r="B256" s="283" t="s">
        <v>471</v>
      </c>
      <c r="C256" s="284" t="s">
        <v>472</v>
      </c>
      <c r="D256" s="285" t="s">
        <v>110</v>
      </c>
      <c r="E256" s="286">
        <v>22</v>
      </c>
      <c r="F256" s="286">
        <v>0</v>
      </c>
      <c r="G256" s="287">
        <f>E256*F256</f>
        <v>0</v>
      </c>
      <c r="H256" s="288">
        <v>1.89999999999912E-4</v>
      </c>
      <c r="I256" s="289">
        <f>E256*H256</f>
        <v>4.1799999999980637E-3</v>
      </c>
      <c r="J256" s="288">
        <v>0</v>
      </c>
      <c r="K256" s="289">
        <f>E256*J256</f>
        <v>0</v>
      </c>
      <c r="O256" s="281">
        <v>2</v>
      </c>
      <c r="AA256" s="251">
        <v>1</v>
      </c>
      <c r="AB256" s="251">
        <v>7</v>
      </c>
      <c r="AC256" s="251">
        <v>7</v>
      </c>
      <c r="AZ256" s="251">
        <v>2</v>
      </c>
      <c r="BA256" s="251">
        <f>IF(AZ256=1,G256,0)</f>
        <v>0</v>
      </c>
      <c r="BB256" s="251">
        <f>IF(AZ256=2,G256,0)</f>
        <v>0</v>
      </c>
      <c r="BC256" s="251">
        <f>IF(AZ256=3,G256,0)</f>
        <v>0</v>
      </c>
      <c r="BD256" s="251">
        <f>IF(AZ256=4,G256,0)</f>
        <v>0</v>
      </c>
      <c r="BE256" s="251">
        <f>IF(AZ256=5,G256,0)</f>
        <v>0</v>
      </c>
      <c r="CA256" s="290">
        <v>1</v>
      </c>
      <c r="CB256" s="290">
        <v>7</v>
      </c>
    </row>
    <row r="257" spans="1:80">
      <c r="A257" s="291"/>
      <c r="B257" s="298"/>
      <c r="C257" s="299" t="s">
        <v>473</v>
      </c>
      <c r="D257" s="300"/>
      <c r="E257" s="301">
        <v>22</v>
      </c>
      <c r="F257" s="302"/>
      <c r="G257" s="303"/>
      <c r="H257" s="304"/>
      <c r="I257" s="296"/>
      <c r="J257" s="305"/>
      <c r="K257" s="296"/>
      <c r="M257" s="297" t="s">
        <v>473</v>
      </c>
      <c r="O257" s="281"/>
    </row>
    <row r="258" spans="1:80">
      <c r="A258" s="282">
        <v>101</v>
      </c>
      <c r="B258" s="283" t="s">
        <v>474</v>
      </c>
      <c r="C258" s="284" t="s">
        <v>475</v>
      </c>
      <c r="D258" s="285" t="s">
        <v>110</v>
      </c>
      <c r="E258" s="286">
        <v>24.2</v>
      </c>
      <c r="F258" s="286">
        <v>0</v>
      </c>
      <c r="G258" s="287">
        <f>E258*F258</f>
        <v>0</v>
      </c>
      <c r="H258" s="288">
        <v>9.7999999999984801E-3</v>
      </c>
      <c r="I258" s="289">
        <f>E258*H258</f>
        <v>0.23715999999996321</v>
      </c>
      <c r="J258" s="288"/>
      <c r="K258" s="289">
        <f>E258*J258</f>
        <v>0</v>
      </c>
      <c r="O258" s="281">
        <v>2</v>
      </c>
      <c r="AA258" s="251">
        <v>3</v>
      </c>
      <c r="AB258" s="251">
        <v>7</v>
      </c>
      <c r="AC258" s="251">
        <v>61191684</v>
      </c>
      <c r="AZ258" s="251">
        <v>2</v>
      </c>
      <c r="BA258" s="251">
        <f>IF(AZ258=1,G258,0)</f>
        <v>0</v>
      </c>
      <c r="BB258" s="251">
        <f>IF(AZ258=2,G258,0)</f>
        <v>0</v>
      </c>
      <c r="BC258" s="251">
        <f>IF(AZ258=3,G258,0)</f>
        <v>0</v>
      </c>
      <c r="BD258" s="251">
        <f>IF(AZ258=4,G258,0)</f>
        <v>0</v>
      </c>
      <c r="BE258" s="251">
        <f>IF(AZ258=5,G258,0)</f>
        <v>0</v>
      </c>
      <c r="CA258" s="290">
        <v>3</v>
      </c>
      <c r="CB258" s="290">
        <v>7</v>
      </c>
    </row>
    <row r="259" spans="1:80">
      <c r="A259" s="291"/>
      <c r="B259" s="298"/>
      <c r="C259" s="299" t="s">
        <v>476</v>
      </c>
      <c r="D259" s="300"/>
      <c r="E259" s="301">
        <v>24.2</v>
      </c>
      <c r="F259" s="302"/>
      <c r="G259" s="303"/>
      <c r="H259" s="304"/>
      <c r="I259" s="296"/>
      <c r="J259" s="305"/>
      <c r="K259" s="296"/>
      <c r="M259" s="297" t="s">
        <v>476</v>
      </c>
      <c r="O259" s="281"/>
    </row>
    <row r="260" spans="1:80">
      <c r="A260" s="282">
        <v>102</v>
      </c>
      <c r="B260" s="283" t="s">
        <v>477</v>
      </c>
      <c r="C260" s="284" t="s">
        <v>478</v>
      </c>
      <c r="D260" s="285" t="s">
        <v>117</v>
      </c>
      <c r="E260" s="286">
        <v>103</v>
      </c>
      <c r="F260" s="286">
        <v>0</v>
      </c>
      <c r="G260" s="287">
        <f>E260*F260</f>
        <v>0</v>
      </c>
      <c r="H260" s="288">
        <v>1.8000000000006899E-4</v>
      </c>
      <c r="I260" s="289">
        <f>E260*H260</f>
        <v>1.8540000000007106E-2</v>
      </c>
      <c r="J260" s="288">
        <v>0</v>
      </c>
      <c r="K260" s="289">
        <f>E260*J260</f>
        <v>0</v>
      </c>
      <c r="O260" s="281">
        <v>2</v>
      </c>
      <c r="AA260" s="251">
        <v>1</v>
      </c>
      <c r="AB260" s="251">
        <v>7</v>
      </c>
      <c r="AC260" s="251">
        <v>7</v>
      </c>
      <c r="AZ260" s="251">
        <v>2</v>
      </c>
      <c r="BA260" s="251">
        <f>IF(AZ260=1,G260,0)</f>
        <v>0</v>
      </c>
      <c r="BB260" s="251">
        <f>IF(AZ260=2,G260,0)</f>
        <v>0</v>
      </c>
      <c r="BC260" s="251">
        <f>IF(AZ260=3,G260,0)</f>
        <v>0</v>
      </c>
      <c r="BD260" s="251">
        <f>IF(AZ260=4,G260,0)</f>
        <v>0</v>
      </c>
      <c r="BE260" s="251">
        <f>IF(AZ260=5,G260,0)</f>
        <v>0</v>
      </c>
      <c r="CA260" s="290">
        <v>1</v>
      </c>
      <c r="CB260" s="290">
        <v>7</v>
      </c>
    </row>
    <row r="261" spans="1:80">
      <c r="A261" s="282">
        <v>103</v>
      </c>
      <c r="B261" s="283" t="s">
        <v>479</v>
      </c>
      <c r="C261" s="284" t="s">
        <v>480</v>
      </c>
      <c r="D261" s="285" t="s">
        <v>120</v>
      </c>
      <c r="E261" s="286">
        <v>0.72509999999999997</v>
      </c>
      <c r="F261" s="286">
        <v>0</v>
      </c>
      <c r="G261" s="287">
        <f>E261*F261</f>
        <v>0</v>
      </c>
      <c r="H261" s="288">
        <v>0.55000000000018201</v>
      </c>
      <c r="I261" s="289">
        <f>E261*H261</f>
        <v>0.39880500000013197</v>
      </c>
      <c r="J261" s="288"/>
      <c r="K261" s="289">
        <f>E261*J261</f>
        <v>0</v>
      </c>
      <c r="O261" s="281">
        <v>2</v>
      </c>
      <c r="AA261" s="251">
        <v>3</v>
      </c>
      <c r="AB261" s="251">
        <v>7</v>
      </c>
      <c r="AC261" s="251">
        <v>60517102</v>
      </c>
      <c r="AZ261" s="251">
        <v>2</v>
      </c>
      <c r="BA261" s="251">
        <f>IF(AZ261=1,G261,0)</f>
        <v>0</v>
      </c>
      <c r="BB261" s="251">
        <f>IF(AZ261=2,G261,0)</f>
        <v>0</v>
      </c>
      <c r="BC261" s="251">
        <f>IF(AZ261=3,G261,0)</f>
        <v>0</v>
      </c>
      <c r="BD261" s="251">
        <f>IF(AZ261=4,G261,0)</f>
        <v>0</v>
      </c>
      <c r="BE261" s="251">
        <f>IF(AZ261=5,G261,0)</f>
        <v>0</v>
      </c>
      <c r="CA261" s="290">
        <v>3</v>
      </c>
      <c r="CB261" s="290">
        <v>7</v>
      </c>
    </row>
    <row r="262" spans="1:80">
      <c r="A262" s="291"/>
      <c r="B262" s="298"/>
      <c r="C262" s="299" t="s">
        <v>481</v>
      </c>
      <c r="D262" s="300"/>
      <c r="E262" s="301">
        <v>0.72509999999999997</v>
      </c>
      <c r="F262" s="302"/>
      <c r="G262" s="303"/>
      <c r="H262" s="304"/>
      <c r="I262" s="296"/>
      <c r="J262" s="305"/>
      <c r="K262" s="296"/>
      <c r="M262" s="297" t="s">
        <v>481</v>
      </c>
      <c r="O262" s="281"/>
    </row>
    <row r="263" spans="1:80">
      <c r="A263" s="282">
        <v>104</v>
      </c>
      <c r="B263" s="283" t="s">
        <v>482</v>
      </c>
      <c r="C263" s="284" t="s">
        <v>483</v>
      </c>
      <c r="D263" s="285" t="s">
        <v>205</v>
      </c>
      <c r="E263" s="286">
        <v>1</v>
      </c>
      <c r="F263" s="286">
        <v>0</v>
      </c>
      <c r="G263" s="287">
        <f>E263*F263</f>
        <v>0</v>
      </c>
      <c r="H263" s="288">
        <v>0</v>
      </c>
      <c r="I263" s="289">
        <f>E263*H263</f>
        <v>0</v>
      </c>
      <c r="J263" s="288">
        <v>0</v>
      </c>
      <c r="K263" s="289">
        <f>E263*J263</f>
        <v>0</v>
      </c>
      <c r="O263" s="281">
        <v>2</v>
      </c>
      <c r="AA263" s="251">
        <v>1</v>
      </c>
      <c r="AB263" s="251">
        <v>0</v>
      </c>
      <c r="AC263" s="251">
        <v>0</v>
      </c>
      <c r="AZ263" s="251">
        <v>2</v>
      </c>
      <c r="BA263" s="251">
        <f>IF(AZ263=1,G263,0)</f>
        <v>0</v>
      </c>
      <c r="BB263" s="251">
        <f>IF(AZ263=2,G263,0)</f>
        <v>0</v>
      </c>
      <c r="BC263" s="251">
        <f>IF(AZ263=3,G263,0)</f>
        <v>0</v>
      </c>
      <c r="BD263" s="251">
        <f>IF(AZ263=4,G263,0)</f>
        <v>0</v>
      </c>
      <c r="BE263" s="251">
        <f>IF(AZ263=5,G263,0)</f>
        <v>0</v>
      </c>
      <c r="CA263" s="290">
        <v>1</v>
      </c>
      <c r="CB263" s="290">
        <v>0</v>
      </c>
    </row>
    <row r="264" spans="1:80">
      <c r="A264" s="282">
        <v>105</v>
      </c>
      <c r="B264" s="283" t="s">
        <v>484</v>
      </c>
      <c r="C264" s="284" t="s">
        <v>485</v>
      </c>
      <c r="D264" s="285" t="s">
        <v>205</v>
      </c>
      <c r="E264" s="286">
        <v>1</v>
      </c>
      <c r="F264" s="286">
        <v>0</v>
      </c>
      <c r="G264" s="287">
        <f>E264*F264</f>
        <v>0</v>
      </c>
      <c r="H264" s="288">
        <v>0</v>
      </c>
      <c r="I264" s="289">
        <f>E264*H264</f>
        <v>0</v>
      </c>
      <c r="J264" s="288">
        <v>0</v>
      </c>
      <c r="K264" s="289">
        <f>E264*J264</f>
        <v>0</v>
      </c>
      <c r="O264" s="281">
        <v>2</v>
      </c>
      <c r="AA264" s="251">
        <v>1</v>
      </c>
      <c r="AB264" s="251">
        <v>7</v>
      </c>
      <c r="AC264" s="251">
        <v>7</v>
      </c>
      <c r="AZ264" s="251">
        <v>2</v>
      </c>
      <c r="BA264" s="251">
        <f>IF(AZ264=1,G264,0)</f>
        <v>0</v>
      </c>
      <c r="BB264" s="251">
        <f>IF(AZ264=2,G264,0)</f>
        <v>0</v>
      </c>
      <c r="BC264" s="251">
        <f>IF(AZ264=3,G264,0)</f>
        <v>0</v>
      </c>
      <c r="BD264" s="251">
        <f>IF(AZ264=4,G264,0)</f>
        <v>0</v>
      </c>
      <c r="BE264" s="251">
        <f>IF(AZ264=5,G264,0)</f>
        <v>0</v>
      </c>
      <c r="CA264" s="290">
        <v>1</v>
      </c>
      <c r="CB264" s="290">
        <v>7</v>
      </c>
    </row>
    <row r="265" spans="1:80" ht="22.5">
      <c r="A265" s="282">
        <v>106</v>
      </c>
      <c r="B265" s="283" t="s">
        <v>486</v>
      </c>
      <c r="C265" s="284" t="s">
        <v>487</v>
      </c>
      <c r="D265" s="285" t="s">
        <v>205</v>
      </c>
      <c r="E265" s="286">
        <v>1</v>
      </c>
      <c r="F265" s="286">
        <v>0</v>
      </c>
      <c r="G265" s="287">
        <f>E265*F265</f>
        <v>0</v>
      </c>
      <c r="H265" s="288">
        <v>0</v>
      </c>
      <c r="I265" s="289">
        <f>E265*H265</f>
        <v>0</v>
      </c>
      <c r="J265" s="288"/>
      <c r="K265" s="289">
        <f>E265*J265</f>
        <v>0</v>
      </c>
      <c r="O265" s="281">
        <v>2</v>
      </c>
      <c r="AA265" s="251">
        <v>3</v>
      </c>
      <c r="AB265" s="251">
        <v>7</v>
      </c>
      <c r="AC265" s="251">
        <v>7661</v>
      </c>
      <c r="AZ265" s="251">
        <v>2</v>
      </c>
      <c r="BA265" s="251">
        <f>IF(AZ265=1,G265,0)</f>
        <v>0</v>
      </c>
      <c r="BB265" s="251">
        <f>IF(AZ265=2,G265,0)</f>
        <v>0</v>
      </c>
      <c r="BC265" s="251">
        <f>IF(AZ265=3,G265,0)</f>
        <v>0</v>
      </c>
      <c r="BD265" s="251">
        <f>IF(AZ265=4,G265,0)</f>
        <v>0</v>
      </c>
      <c r="BE265" s="251">
        <f>IF(AZ265=5,G265,0)</f>
        <v>0</v>
      </c>
      <c r="CA265" s="290">
        <v>3</v>
      </c>
      <c r="CB265" s="290">
        <v>7</v>
      </c>
    </row>
    <row r="266" spans="1:80" ht="22.5">
      <c r="A266" s="282">
        <v>107</v>
      </c>
      <c r="B266" s="283" t="s">
        <v>488</v>
      </c>
      <c r="C266" s="284" t="s">
        <v>489</v>
      </c>
      <c r="D266" s="285" t="s">
        <v>205</v>
      </c>
      <c r="E266" s="286">
        <v>1</v>
      </c>
      <c r="F266" s="286">
        <v>0</v>
      </c>
      <c r="G266" s="287">
        <f>E266*F266</f>
        <v>0</v>
      </c>
      <c r="H266" s="288">
        <v>0</v>
      </c>
      <c r="I266" s="289">
        <f>E266*H266</f>
        <v>0</v>
      </c>
      <c r="J266" s="288"/>
      <c r="K266" s="289">
        <f>E266*J266</f>
        <v>0</v>
      </c>
      <c r="O266" s="281">
        <v>2</v>
      </c>
      <c r="AA266" s="251">
        <v>3</v>
      </c>
      <c r="AB266" s="251">
        <v>7</v>
      </c>
      <c r="AC266" s="251">
        <v>7662</v>
      </c>
      <c r="AZ266" s="251">
        <v>2</v>
      </c>
      <c r="BA266" s="251">
        <f>IF(AZ266=1,G266,0)</f>
        <v>0</v>
      </c>
      <c r="BB266" s="251">
        <f>IF(AZ266=2,G266,0)</f>
        <v>0</v>
      </c>
      <c r="BC266" s="251">
        <f>IF(AZ266=3,G266,0)</f>
        <v>0</v>
      </c>
      <c r="BD266" s="251">
        <f>IF(AZ266=4,G266,0)</f>
        <v>0</v>
      </c>
      <c r="BE266" s="251">
        <f>IF(AZ266=5,G266,0)</f>
        <v>0</v>
      </c>
      <c r="CA266" s="290">
        <v>3</v>
      </c>
      <c r="CB266" s="290">
        <v>7</v>
      </c>
    </row>
    <row r="267" spans="1:80">
      <c r="A267" s="282">
        <v>108</v>
      </c>
      <c r="B267" s="283" t="s">
        <v>490</v>
      </c>
      <c r="C267" s="284" t="s">
        <v>491</v>
      </c>
      <c r="D267" s="285" t="s">
        <v>174</v>
      </c>
      <c r="E267" s="286">
        <v>1.6775350000003499</v>
      </c>
      <c r="F267" s="286">
        <v>0</v>
      </c>
      <c r="G267" s="287">
        <f>E267*F267</f>
        <v>0</v>
      </c>
      <c r="H267" s="288">
        <v>0</v>
      </c>
      <c r="I267" s="289">
        <f>E267*H267</f>
        <v>0</v>
      </c>
      <c r="J267" s="288"/>
      <c r="K267" s="289">
        <f>E267*J267</f>
        <v>0</v>
      </c>
      <c r="O267" s="281">
        <v>2</v>
      </c>
      <c r="AA267" s="251">
        <v>7</v>
      </c>
      <c r="AB267" s="251">
        <v>1001</v>
      </c>
      <c r="AC267" s="251">
        <v>5</v>
      </c>
      <c r="AZ267" s="251">
        <v>2</v>
      </c>
      <c r="BA267" s="251">
        <f>IF(AZ267=1,G267,0)</f>
        <v>0</v>
      </c>
      <c r="BB267" s="251">
        <f>IF(AZ267=2,G267,0)</f>
        <v>0</v>
      </c>
      <c r="BC267" s="251">
        <f>IF(AZ267=3,G267,0)</f>
        <v>0</v>
      </c>
      <c r="BD267" s="251">
        <f>IF(AZ267=4,G267,0)</f>
        <v>0</v>
      </c>
      <c r="BE267" s="251">
        <f>IF(AZ267=5,G267,0)</f>
        <v>0</v>
      </c>
      <c r="CA267" s="290">
        <v>7</v>
      </c>
      <c r="CB267" s="290">
        <v>1001</v>
      </c>
    </row>
    <row r="268" spans="1:80">
      <c r="A268" s="306"/>
      <c r="B268" s="307" t="s">
        <v>97</v>
      </c>
      <c r="C268" s="308" t="s">
        <v>465</v>
      </c>
      <c r="D268" s="309"/>
      <c r="E268" s="310"/>
      <c r="F268" s="311"/>
      <c r="G268" s="312">
        <f>SUM(G252:G267)</f>
        <v>0</v>
      </c>
      <c r="H268" s="313"/>
      <c r="I268" s="314">
        <f>SUM(I252:I267)</f>
        <v>1.6775350000003491</v>
      </c>
      <c r="J268" s="313"/>
      <c r="K268" s="314">
        <f>SUM(K252:K267)</f>
        <v>0</v>
      </c>
      <c r="O268" s="281">
        <v>4</v>
      </c>
      <c r="BA268" s="315">
        <f>SUM(BA252:BA267)</f>
        <v>0</v>
      </c>
      <c r="BB268" s="315">
        <f>SUM(BB252:BB267)</f>
        <v>0</v>
      </c>
      <c r="BC268" s="315">
        <f>SUM(BC252:BC267)</f>
        <v>0</v>
      </c>
      <c r="BD268" s="315">
        <f>SUM(BD252:BD267)</f>
        <v>0</v>
      </c>
      <c r="BE268" s="315">
        <f>SUM(BE252:BE267)</f>
        <v>0</v>
      </c>
    </row>
    <row r="269" spans="1:80">
      <c r="A269" s="271" t="s">
        <v>93</v>
      </c>
      <c r="B269" s="272" t="s">
        <v>492</v>
      </c>
      <c r="C269" s="273" t="s">
        <v>493</v>
      </c>
      <c r="D269" s="274"/>
      <c r="E269" s="275"/>
      <c r="F269" s="275"/>
      <c r="G269" s="276"/>
      <c r="H269" s="277"/>
      <c r="I269" s="278"/>
      <c r="J269" s="279"/>
      <c r="K269" s="280"/>
      <c r="O269" s="281">
        <v>1</v>
      </c>
    </row>
    <row r="270" spans="1:80" ht="22.5">
      <c r="A270" s="282">
        <v>109</v>
      </c>
      <c r="B270" s="283" t="s">
        <v>495</v>
      </c>
      <c r="C270" s="284" t="s">
        <v>496</v>
      </c>
      <c r="D270" s="285" t="s">
        <v>117</v>
      </c>
      <c r="E270" s="286">
        <v>16.8</v>
      </c>
      <c r="F270" s="286">
        <v>0</v>
      </c>
      <c r="G270" s="287">
        <f>E270*F270</f>
        <v>0</v>
      </c>
      <c r="H270" s="288">
        <v>0</v>
      </c>
      <c r="I270" s="289">
        <f>E270*H270</f>
        <v>0</v>
      </c>
      <c r="J270" s="288">
        <v>0</v>
      </c>
      <c r="K270" s="289">
        <f>E270*J270</f>
        <v>0</v>
      </c>
      <c r="O270" s="281">
        <v>2</v>
      </c>
      <c r="AA270" s="251">
        <v>1</v>
      </c>
      <c r="AB270" s="251">
        <v>7</v>
      </c>
      <c r="AC270" s="251">
        <v>7</v>
      </c>
      <c r="AZ270" s="251">
        <v>2</v>
      </c>
      <c r="BA270" s="251">
        <f>IF(AZ270=1,G270,0)</f>
        <v>0</v>
      </c>
      <c r="BB270" s="251">
        <f>IF(AZ270=2,G270,0)</f>
        <v>0</v>
      </c>
      <c r="BC270" s="251">
        <f>IF(AZ270=3,G270,0)</f>
        <v>0</v>
      </c>
      <c r="BD270" s="251">
        <f>IF(AZ270=4,G270,0)</f>
        <v>0</v>
      </c>
      <c r="BE270" s="251">
        <f>IF(AZ270=5,G270,0)</f>
        <v>0</v>
      </c>
      <c r="CA270" s="290">
        <v>1</v>
      </c>
      <c r="CB270" s="290">
        <v>7</v>
      </c>
    </row>
    <row r="271" spans="1:80">
      <c r="A271" s="291"/>
      <c r="B271" s="298"/>
      <c r="C271" s="299" t="s">
        <v>497</v>
      </c>
      <c r="D271" s="300"/>
      <c r="E271" s="301">
        <v>16.8</v>
      </c>
      <c r="F271" s="302"/>
      <c r="G271" s="303"/>
      <c r="H271" s="304"/>
      <c r="I271" s="296"/>
      <c r="J271" s="305"/>
      <c r="K271" s="296"/>
      <c r="M271" s="297" t="s">
        <v>497</v>
      </c>
      <c r="O271" s="281"/>
    </row>
    <row r="272" spans="1:80" ht="22.5">
      <c r="A272" s="282">
        <v>110</v>
      </c>
      <c r="B272" s="283" t="s">
        <v>498</v>
      </c>
      <c r="C272" s="284" t="s">
        <v>499</v>
      </c>
      <c r="D272" s="285" t="s">
        <v>117</v>
      </c>
      <c r="E272" s="286">
        <v>6</v>
      </c>
      <c r="F272" s="286">
        <v>0</v>
      </c>
      <c r="G272" s="287">
        <f>E272*F272</f>
        <v>0</v>
      </c>
      <c r="H272" s="288">
        <v>0</v>
      </c>
      <c r="I272" s="289">
        <f>E272*H272</f>
        <v>0</v>
      </c>
      <c r="J272" s="288">
        <v>0</v>
      </c>
      <c r="K272" s="289">
        <f>E272*J272</f>
        <v>0</v>
      </c>
      <c r="O272" s="281">
        <v>2</v>
      </c>
      <c r="AA272" s="251">
        <v>1</v>
      </c>
      <c r="AB272" s="251">
        <v>7</v>
      </c>
      <c r="AC272" s="251">
        <v>7</v>
      </c>
      <c r="AZ272" s="251">
        <v>2</v>
      </c>
      <c r="BA272" s="251">
        <f>IF(AZ272=1,G272,0)</f>
        <v>0</v>
      </c>
      <c r="BB272" s="251">
        <f>IF(AZ272=2,G272,0)</f>
        <v>0</v>
      </c>
      <c r="BC272" s="251">
        <f>IF(AZ272=3,G272,0)</f>
        <v>0</v>
      </c>
      <c r="BD272" s="251">
        <f>IF(AZ272=4,G272,0)</f>
        <v>0</v>
      </c>
      <c r="BE272" s="251">
        <f>IF(AZ272=5,G272,0)</f>
        <v>0</v>
      </c>
      <c r="CA272" s="290">
        <v>1</v>
      </c>
      <c r="CB272" s="290">
        <v>7</v>
      </c>
    </row>
    <row r="273" spans="1:80">
      <c r="A273" s="291"/>
      <c r="B273" s="298"/>
      <c r="C273" s="299" t="s">
        <v>500</v>
      </c>
      <c r="D273" s="300"/>
      <c r="E273" s="301">
        <v>6</v>
      </c>
      <c r="F273" s="302"/>
      <c r="G273" s="303"/>
      <c r="H273" s="304"/>
      <c r="I273" s="296"/>
      <c r="J273" s="305"/>
      <c r="K273" s="296"/>
      <c r="M273" s="297" t="s">
        <v>500</v>
      </c>
      <c r="O273" s="281"/>
    </row>
    <row r="274" spans="1:80" ht="22.5">
      <c r="A274" s="282">
        <v>111</v>
      </c>
      <c r="B274" s="283" t="s">
        <v>501</v>
      </c>
      <c r="C274" s="284" t="s">
        <v>502</v>
      </c>
      <c r="D274" s="285" t="s">
        <v>117</v>
      </c>
      <c r="E274" s="286">
        <v>5.0999999999999996</v>
      </c>
      <c r="F274" s="286">
        <v>0</v>
      </c>
      <c r="G274" s="287">
        <f>E274*F274</f>
        <v>0</v>
      </c>
      <c r="H274" s="288">
        <v>0</v>
      </c>
      <c r="I274" s="289">
        <f>E274*H274</f>
        <v>0</v>
      </c>
      <c r="J274" s="288">
        <v>0</v>
      </c>
      <c r="K274" s="289">
        <f>E274*J274</f>
        <v>0</v>
      </c>
      <c r="O274" s="281">
        <v>2</v>
      </c>
      <c r="AA274" s="251">
        <v>1</v>
      </c>
      <c r="AB274" s="251">
        <v>7</v>
      </c>
      <c r="AC274" s="251">
        <v>7</v>
      </c>
      <c r="AZ274" s="251">
        <v>2</v>
      </c>
      <c r="BA274" s="251">
        <f>IF(AZ274=1,G274,0)</f>
        <v>0</v>
      </c>
      <c r="BB274" s="251">
        <f>IF(AZ274=2,G274,0)</f>
        <v>0</v>
      </c>
      <c r="BC274" s="251">
        <f>IF(AZ274=3,G274,0)</f>
        <v>0</v>
      </c>
      <c r="BD274" s="251">
        <f>IF(AZ274=4,G274,0)</f>
        <v>0</v>
      </c>
      <c r="BE274" s="251">
        <f>IF(AZ274=5,G274,0)</f>
        <v>0</v>
      </c>
      <c r="CA274" s="290">
        <v>1</v>
      </c>
      <c r="CB274" s="290">
        <v>7</v>
      </c>
    </row>
    <row r="275" spans="1:80">
      <c r="A275" s="291"/>
      <c r="B275" s="298"/>
      <c r="C275" s="299" t="s">
        <v>503</v>
      </c>
      <c r="D275" s="300"/>
      <c r="E275" s="301">
        <v>5.0999999999999996</v>
      </c>
      <c r="F275" s="302"/>
      <c r="G275" s="303"/>
      <c r="H275" s="304"/>
      <c r="I275" s="296"/>
      <c r="J275" s="305"/>
      <c r="K275" s="296"/>
      <c r="M275" s="297" t="s">
        <v>503</v>
      </c>
      <c r="O275" s="281"/>
    </row>
    <row r="276" spans="1:80" ht="22.5">
      <c r="A276" s="282">
        <v>112</v>
      </c>
      <c r="B276" s="283" t="s">
        <v>504</v>
      </c>
      <c r="C276" s="284" t="s">
        <v>505</v>
      </c>
      <c r="D276" s="285" t="s">
        <v>205</v>
      </c>
      <c r="E276" s="286">
        <v>4</v>
      </c>
      <c r="F276" s="286">
        <v>0</v>
      </c>
      <c r="G276" s="287">
        <f>E276*F276</f>
        <v>0</v>
      </c>
      <c r="H276" s="288">
        <v>0</v>
      </c>
      <c r="I276" s="289">
        <f>E276*H276</f>
        <v>0</v>
      </c>
      <c r="J276" s="288">
        <v>0</v>
      </c>
      <c r="K276" s="289">
        <f>E276*J276</f>
        <v>0</v>
      </c>
      <c r="O276" s="281">
        <v>2</v>
      </c>
      <c r="AA276" s="251">
        <v>1</v>
      </c>
      <c r="AB276" s="251">
        <v>7</v>
      </c>
      <c r="AC276" s="251">
        <v>7</v>
      </c>
      <c r="AZ276" s="251">
        <v>2</v>
      </c>
      <c r="BA276" s="251">
        <f>IF(AZ276=1,G276,0)</f>
        <v>0</v>
      </c>
      <c r="BB276" s="251">
        <f>IF(AZ276=2,G276,0)</f>
        <v>0</v>
      </c>
      <c r="BC276" s="251">
        <f>IF(AZ276=3,G276,0)</f>
        <v>0</v>
      </c>
      <c r="BD276" s="251">
        <f>IF(AZ276=4,G276,0)</f>
        <v>0</v>
      </c>
      <c r="BE276" s="251">
        <f>IF(AZ276=5,G276,0)</f>
        <v>0</v>
      </c>
      <c r="CA276" s="290">
        <v>1</v>
      </c>
      <c r="CB276" s="290">
        <v>7</v>
      </c>
    </row>
    <row r="277" spans="1:80">
      <c r="A277" s="291"/>
      <c r="B277" s="298"/>
      <c r="C277" s="299" t="s">
        <v>506</v>
      </c>
      <c r="D277" s="300"/>
      <c r="E277" s="301">
        <v>4</v>
      </c>
      <c r="F277" s="302"/>
      <c r="G277" s="303"/>
      <c r="H277" s="304"/>
      <c r="I277" s="296"/>
      <c r="J277" s="305"/>
      <c r="K277" s="296"/>
      <c r="M277" s="297" t="s">
        <v>506</v>
      </c>
      <c r="O277" s="281"/>
    </row>
    <row r="278" spans="1:80">
      <c r="A278" s="282">
        <v>113</v>
      </c>
      <c r="B278" s="283" t="s">
        <v>507</v>
      </c>
      <c r="C278" s="284" t="s">
        <v>508</v>
      </c>
      <c r="D278" s="285" t="s">
        <v>205</v>
      </c>
      <c r="E278" s="286">
        <v>1</v>
      </c>
      <c r="F278" s="286">
        <v>0</v>
      </c>
      <c r="G278" s="287">
        <f>E278*F278</f>
        <v>0</v>
      </c>
      <c r="H278" s="288">
        <v>0</v>
      </c>
      <c r="I278" s="289">
        <f>E278*H278</f>
        <v>0</v>
      </c>
      <c r="J278" s="288"/>
      <c r="K278" s="289">
        <f>E278*J278</f>
        <v>0</v>
      </c>
      <c r="O278" s="281">
        <v>2</v>
      </c>
      <c r="AA278" s="251">
        <v>3</v>
      </c>
      <c r="AB278" s="251">
        <v>7</v>
      </c>
      <c r="AC278" s="251">
        <v>76707</v>
      </c>
      <c r="AZ278" s="251">
        <v>2</v>
      </c>
      <c r="BA278" s="251">
        <f>IF(AZ278=1,G278,0)</f>
        <v>0</v>
      </c>
      <c r="BB278" s="251">
        <f>IF(AZ278=2,G278,0)</f>
        <v>0</v>
      </c>
      <c r="BC278" s="251">
        <f>IF(AZ278=3,G278,0)</f>
        <v>0</v>
      </c>
      <c r="BD278" s="251">
        <f>IF(AZ278=4,G278,0)</f>
        <v>0</v>
      </c>
      <c r="BE278" s="251">
        <f>IF(AZ278=5,G278,0)</f>
        <v>0</v>
      </c>
      <c r="CA278" s="290">
        <v>3</v>
      </c>
      <c r="CB278" s="290">
        <v>7</v>
      </c>
    </row>
    <row r="279" spans="1:80" ht="22.5">
      <c r="A279" s="282">
        <v>114</v>
      </c>
      <c r="B279" s="283" t="s">
        <v>509</v>
      </c>
      <c r="C279" s="284" t="s">
        <v>510</v>
      </c>
      <c r="D279" s="285" t="s">
        <v>330</v>
      </c>
      <c r="E279" s="286">
        <v>1</v>
      </c>
      <c r="F279" s="286">
        <v>0</v>
      </c>
      <c r="G279" s="287">
        <f>E279*F279</f>
        <v>0</v>
      </c>
      <c r="H279" s="288">
        <v>0</v>
      </c>
      <c r="I279" s="289">
        <f>E279*H279</f>
        <v>0</v>
      </c>
      <c r="J279" s="288">
        <v>0</v>
      </c>
      <c r="K279" s="289">
        <f>E279*J279</f>
        <v>0</v>
      </c>
      <c r="O279" s="281">
        <v>2</v>
      </c>
      <c r="AA279" s="251">
        <v>1</v>
      </c>
      <c r="AB279" s="251">
        <v>7</v>
      </c>
      <c r="AC279" s="251">
        <v>7</v>
      </c>
      <c r="AZ279" s="251">
        <v>2</v>
      </c>
      <c r="BA279" s="251">
        <f>IF(AZ279=1,G279,0)</f>
        <v>0</v>
      </c>
      <c r="BB279" s="251">
        <f>IF(AZ279=2,G279,0)</f>
        <v>0</v>
      </c>
      <c r="BC279" s="251">
        <f>IF(AZ279=3,G279,0)</f>
        <v>0</v>
      </c>
      <c r="BD279" s="251">
        <f>IF(AZ279=4,G279,0)</f>
        <v>0</v>
      </c>
      <c r="BE279" s="251">
        <f>IF(AZ279=5,G279,0)</f>
        <v>0</v>
      </c>
      <c r="CA279" s="290">
        <v>1</v>
      </c>
      <c r="CB279" s="290">
        <v>7</v>
      </c>
    </row>
    <row r="280" spans="1:80" ht="22.5">
      <c r="A280" s="282">
        <v>115</v>
      </c>
      <c r="B280" s="283" t="s">
        <v>511</v>
      </c>
      <c r="C280" s="284" t="s">
        <v>512</v>
      </c>
      <c r="D280" s="285" t="s">
        <v>330</v>
      </c>
      <c r="E280" s="286">
        <v>1</v>
      </c>
      <c r="F280" s="286">
        <v>0</v>
      </c>
      <c r="G280" s="287">
        <f>E280*F280</f>
        <v>0</v>
      </c>
      <c r="H280" s="288">
        <v>0</v>
      </c>
      <c r="I280" s="289">
        <f>E280*H280</f>
        <v>0</v>
      </c>
      <c r="J280" s="288">
        <v>0</v>
      </c>
      <c r="K280" s="289">
        <f>E280*J280</f>
        <v>0</v>
      </c>
      <c r="O280" s="281">
        <v>2</v>
      </c>
      <c r="AA280" s="251">
        <v>1</v>
      </c>
      <c r="AB280" s="251">
        <v>7</v>
      </c>
      <c r="AC280" s="251">
        <v>7</v>
      </c>
      <c r="AZ280" s="251">
        <v>2</v>
      </c>
      <c r="BA280" s="251">
        <f>IF(AZ280=1,G280,0)</f>
        <v>0</v>
      </c>
      <c r="BB280" s="251">
        <f>IF(AZ280=2,G280,0)</f>
        <v>0</v>
      </c>
      <c r="BC280" s="251">
        <f>IF(AZ280=3,G280,0)</f>
        <v>0</v>
      </c>
      <c r="BD280" s="251">
        <f>IF(AZ280=4,G280,0)</f>
        <v>0</v>
      </c>
      <c r="BE280" s="251">
        <f>IF(AZ280=5,G280,0)</f>
        <v>0</v>
      </c>
      <c r="CA280" s="290">
        <v>1</v>
      </c>
      <c r="CB280" s="290">
        <v>7</v>
      </c>
    </row>
    <row r="281" spans="1:80" ht="22.5">
      <c r="A281" s="282">
        <v>116</v>
      </c>
      <c r="B281" s="283" t="s">
        <v>513</v>
      </c>
      <c r="C281" s="284" t="s">
        <v>514</v>
      </c>
      <c r="D281" s="285" t="s">
        <v>205</v>
      </c>
      <c r="E281" s="286">
        <v>1</v>
      </c>
      <c r="F281" s="286">
        <v>0</v>
      </c>
      <c r="G281" s="287">
        <f>E281*F281</f>
        <v>0</v>
      </c>
      <c r="H281" s="288">
        <v>0</v>
      </c>
      <c r="I281" s="289">
        <f>E281*H281</f>
        <v>0</v>
      </c>
      <c r="J281" s="288">
        <v>0</v>
      </c>
      <c r="K281" s="289">
        <f>E281*J281</f>
        <v>0</v>
      </c>
      <c r="O281" s="281">
        <v>2</v>
      </c>
      <c r="AA281" s="251">
        <v>1</v>
      </c>
      <c r="AB281" s="251">
        <v>7</v>
      </c>
      <c r="AC281" s="251">
        <v>7</v>
      </c>
      <c r="AZ281" s="251">
        <v>2</v>
      </c>
      <c r="BA281" s="251">
        <f>IF(AZ281=1,G281,0)</f>
        <v>0</v>
      </c>
      <c r="BB281" s="251">
        <f>IF(AZ281=2,G281,0)</f>
        <v>0</v>
      </c>
      <c r="BC281" s="251">
        <f>IF(AZ281=3,G281,0)</f>
        <v>0</v>
      </c>
      <c r="BD281" s="251">
        <f>IF(AZ281=4,G281,0)</f>
        <v>0</v>
      </c>
      <c r="BE281" s="251">
        <f>IF(AZ281=5,G281,0)</f>
        <v>0</v>
      </c>
      <c r="CA281" s="290">
        <v>1</v>
      </c>
      <c r="CB281" s="290">
        <v>7</v>
      </c>
    </row>
    <row r="282" spans="1:80" ht="22.5">
      <c r="A282" s="282">
        <v>117</v>
      </c>
      <c r="B282" s="283" t="s">
        <v>515</v>
      </c>
      <c r="C282" s="284" t="s">
        <v>516</v>
      </c>
      <c r="D282" s="285" t="s">
        <v>205</v>
      </c>
      <c r="E282" s="286">
        <v>1</v>
      </c>
      <c r="F282" s="286">
        <v>0</v>
      </c>
      <c r="G282" s="287">
        <f>E282*F282</f>
        <v>0</v>
      </c>
      <c r="H282" s="288">
        <v>0</v>
      </c>
      <c r="I282" s="289">
        <f>E282*H282</f>
        <v>0</v>
      </c>
      <c r="J282" s="288">
        <v>0</v>
      </c>
      <c r="K282" s="289">
        <f>E282*J282</f>
        <v>0</v>
      </c>
      <c r="O282" s="281">
        <v>2</v>
      </c>
      <c r="AA282" s="251">
        <v>1</v>
      </c>
      <c r="AB282" s="251">
        <v>7</v>
      </c>
      <c r="AC282" s="251">
        <v>7</v>
      </c>
      <c r="AZ282" s="251">
        <v>2</v>
      </c>
      <c r="BA282" s="251">
        <f>IF(AZ282=1,G282,0)</f>
        <v>0</v>
      </c>
      <c r="BB282" s="251">
        <f>IF(AZ282=2,G282,0)</f>
        <v>0</v>
      </c>
      <c r="BC282" s="251">
        <f>IF(AZ282=3,G282,0)</f>
        <v>0</v>
      </c>
      <c r="BD282" s="251">
        <f>IF(AZ282=4,G282,0)</f>
        <v>0</v>
      </c>
      <c r="BE282" s="251">
        <f>IF(AZ282=5,G282,0)</f>
        <v>0</v>
      </c>
      <c r="CA282" s="290">
        <v>1</v>
      </c>
      <c r="CB282" s="290">
        <v>7</v>
      </c>
    </row>
    <row r="283" spans="1:80" ht="22.5">
      <c r="A283" s="282">
        <v>118</v>
      </c>
      <c r="B283" s="283" t="s">
        <v>517</v>
      </c>
      <c r="C283" s="284" t="s">
        <v>518</v>
      </c>
      <c r="D283" s="285" t="s">
        <v>205</v>
      </c>
      <c r="E283" s="286">
        <v>1</v>
      </c>
      <c r="F283" s="286">
        <v>0</v>
      </c>
      <c r="G283" s="287">
        <f>E283*F283</f>
        <v>0</v>
      </c>
      <c r="H283" s="288">
        <v>0</v>
      </c>
      <c r="I283" s="289">
        <f>E283*H283</f>
        <v>0</v>
      </c>
      <c r="J283" s="288">
        <v>0</v>
      </c>
      <c r="K283" s="289">
        <f>E283*J283</f>
        <v>0</v>
      </c>
      <c r="O283" s="281">
        <v>2</v>
      </c>
      <c r="AA283" s="251">
        <v>1</v>
      </c>
      <c r="AB283" s="251">
        <v>7</v>
      </c>
      <c r="AC283" s="251">
        <v>7</v>
      </c>
      <c r="AZ283" s="251">
        <v>2</v>
      </c>
      <c r="BA283" s="251">
        <f>IF(AZ283=1,G283,0)</f>
        <v>0</v>
      </c>
      <c r="BB283" s="251">
        <f>IF(AZ283=2,G283,0)</f>
        <v>0</v>
      </c>
      <c r="BC283" s="251">
        <f>IF(AZ283=3,G283,0)</f>
        <v>0</v>
      </c>
      <c r="BD283" s="251">
        <f>IF(AZ283=4,G283,0)</f>
        <v>0</v>
      </c>
      <c r="BE283" s="251">
        <f>IF(AZ283=5,G283,0)</f>
        <v>0</v>
      </c>
      <c r="CA283" s="290">
        <v>1</v>
      </c>
      <c r="CB283" s="290">
        <v>7</v>
      </c>
    </row>
    <row r="284" spans="1:80">
      <c r="A284" s="282">
        <v>119</v>
      </c>
      <c r="B284" s="283" t="s">
        <v>519</v>
      </c>
      <c r="C284" s="284" t="s">
        <v>520</v>
      </c>
      <c r="D284" s="285" t="s">
        <v>205</v>
      </c>
      <c r="E284" s="286">
        <v>1</v>
      </c>
      <c r="F284" s="286">
        <v>0</v>
      </c>
      <c r="G284" s="287">
        <f>E284*F284</f>
        <v>0</v>
      </c>
      <c r="H284" s="288">
        <v>0</v>
      </c>
      <c r="I284" s="289">
        <f>E284*H284</f>
        <v>0</v>
      </c>
      <c r="J284" s="288">
        <v>0</v>
      </c>
      <c r="K284" s="289">
        <f>E284*J284</f>
        <v>0</v>
      </c>
      <c r="O284" s="281">
        <v>2</v>
      </c>
      <c r="AA284" s="251">
        <v>1</v>
      </c>
      <c r="AB284" s="251">
        <v>7</v>
      </c>
      <c r="AC284" s="251">
        <v>7</v>
      </c>
      <c r="AZ284" s="251">
        <v>2</v>
      </c>
      <c r="BA284" s="251">
        <f>IF(AZ284=1,G284,0)</f>
        <v>0</v>
      </c>
      <c r="BB284" s="251">
        <f>IF(AZ284=2,G284,0)</f>
        <v>0</v>
      </c>
      <c r="BC284" s="251">
        <f>IF(AZ284=3,G284,0)</f>
        <v>0</v>
      </c>
      <c r="BD284" s="251">
        <f>IF(AZ284=4,G284,0)</f>
        <v>0</v>
      </c>
      <c r="BE284" s="251">
        <f>IF(AZ284=5,G284,0)</f>
        <v>0</v>
      </c>
      <c r="CA284" s="290">
        <v>1</v>
      </c>
      <c r="CB284" s="290">
        <v>7</v>
      </c>
    </row>
    <row r="285" spans="1:80" ht="22.5">
      <c r="A285" s="282">
        <v>120</v>
      </c>
      <c r="B285" s="283" t="s">
        <v>521</v>
      </c>
      <c r="C285" s="284" t="s">
        <v>522</v>
      </c>
      <c r="D285" s="285" t="s">
        <v>205</v>
      </c>
      <c r="E285" s="286">
        <v>1</v>
      </c>
      <c r="F285" s="286">
        <v>0</v>
      </c>
      <c r="G285" s="287">
        <f>E285*F285</f>
        <v>0</v>
      </c>
      <c r="H285" s="288">
        <v>0</v>
      </c>
      <c r="I285" s="289">
        <f>E285*H285</f>
        <v>0</v>
      </c>
      <c r="J285" s="288">
        <v>0</v>
      </c>
      <c r="K285" s="289">
        <f>E285*J285</f>
        <v>0</v>
      </c>
      <c r="O285" s="281">
        <v>2</v>
      </c>
      <c r="AA285" s="251">
        <v>1</v>
      </c>
      <c r="AB285" s="251">
        <v>7</v>
      </c>
      <c r="AC285" s="251">
        <v>7</v>
      </c>
      <c r="AZ285" s="251">
        <v>2</v>
      </c>
      <c r="BA285" s="251">
        <f>IF(AZ285=1,G285,0)</f>
        <v>0</v>
      </c>
      <c r="BB285" s="251">
        <f>IF(AZ285=2,G285,0)</f>
        <v>0</v>
      </c>
      <c r="BC285" s="251">
        <f>IF(AZ285=3,G285,0)</f>
        <v>0</v>
      </c>
      <c r="BD285" s="251">
        <f>IF(AZ285=4,G285,0)</f>
        <v>0</v>
      </c>
      <c r="BE285" s="251">
        <f>IF(AZ285=5,G285,0)</f>
        <v>0</v>
      </c>
      <c r="CA285" s="290">
        <v>1</v>
      </c>
      <c r="CB285" s="290">
        <v>7</v>
      </c>
    </row>
    <row r="286" spans="1:80">
      <c r="A286" s="282">
        <v>121</v>
      </c>
      <c r="B286" s="283" t="s">
        <v>523</v>
      </c>
      <c r="C286" s="284" t="s">
        <v>524</v>
      </c>
      <c r="D286" s="285" t="s">
        <v>205</v>
      </c>
      <c r="E286" s="286">
        <v>1</v>
      </c>
      <c r="F286" s="286">
        <v>0</v>
      </c>
      <c r="G286" s="287">
        <f>E286*F286</f>
        <v>0</v>
      </c>
      <c r="H286" s="288">
        <v>0</v>
      </c>
      <c r="I286" s="289">
        <f>E286*H286</f>
        <v>0</v>
      </c>
      <c r="J286" s="288">
        <v>0</v>
      </c>
      <c r="K286" s="289">
        <f>E286*J286</f>
        <v>0</v>
      </c>
      <c r="O286" s="281">
        <v>2</v>
      </c>
      <c r="AA286" s="251">
        <v>1</v>
      </c>
      <c r="AB286" s="251">
        <v>7</v>
      </c>
      <c r="AC286" s="251">
        <v>7</v>
      </c>
      <c r="AZ286" s="251">
        <v>2</v>
      </c>
      <c r="BA286" s="251">
        <f>IF(AZ286=1,G286,0)</f>
        <v>0</v>
      </c>
      <c r="BB286" s="251">
        <f>IF(AZ286=2,G286,0)</f>
        <v>0</v>
      </c>
      <c r="BC286" s="251">
        <f>IF(AZ286=3,G286,0)</f>
        <v>0</v>
      </c>
      <c r="BD286" s="251">
        <f>IF(AZ286=4,G286,0)</f>
        <v>0</v>
      </c>
      <c r="BE286" s="251">
        <f>IF(AZ286=5,G286,0)</f>
        <v>0</v>
      </c>
      <c r="CA286" s="290">
        <v>1</v>
      </c>
      <c r="CB286" s="290">
        <v>7</v>
      </c>
    </row>
    <row r="287" spans="1:80" ht="22.5">
      <c r="A287" s="282">
        <v>122</v>
      </c>
      <c r="B287" s="283" t="s">
        <v>525</v>
      </c>
      <c r="C287" s="284" t="s">
        <v>526</v>
      </c>
      <c r="D287" s="285" t="s">
        <v>205</v>
      </c>
      <c r="E287" s="286">
        <v>1</v>
      </c>
      <c r="F287" s="286">
        <v>0</v>
      </c>
      <c r="G287" s="287">
        <f>E287*F287</f>
        <v>0</v>
      </c>
      <c r="H287" s="288">
        <v>0</v>
      </c>
      <c r="I287" s="289">
        <f>E287*H287</f>
        <v>0</v>
      </c>
      <c r="J287" s="288">
        <v>0</v>
      </c>
      <c r="K287" s="289">
        <f>E287*J287</f>
        <v>0</v>
      </c>
      <c r="O287" s="281">
        <v>2</v>
      </c>
      <c r="AA287" s="251">
        <v>1</v>
      </c>
      <c r="AB287" s="251">
        <v>7</v>
      </c>
      <c r="AC287" s="251">
        <v>7</v>
      </c>
      <c r="AZ287" s="251">
        <v>2</v>
      </c>
      <c r="BA287" s="251">
        <f>IF(AZ287=1,G287,0)</f>
        <v>0</v>
      </c>
      <c r="BB287" s="251">
        <f>IF(AZ287=2,G287,0)</f>
        <v>0</v>
      </c>
      <c r="BC287" s="251">
        <f>IF(AZ287=3,G287,0)</f>
        <v>0</v>
      </c>
      <c r="BD287" s="251">
        <f>IF(AZ287=4,G287,0)</f>
        <v>0</v>
      </c>
      <c r="BE287" s="251">
        <f>IF(AZ287=5,G287,0)</f>
        <v>0</v>
      </c>
      <c r="CA287" s="290">
        <v>1</v>
      </c>
      <c r="CB287" s="290">
        <v>7</v>
      </c>
    </row>
    <row r="288" spans="1:80">
      <c r="A288" s="291"/>
      <c r="B288" s="292"/>
      <c r="C288" s="293" t="s">
        <v>526</v>
      </c>
      <c r="D288" s="294"/>
      <c r="E288" s="294"/>
      <c r="F288" s="294"/>
      <c r="G288" s="295"/>
      <c r="I288" s="296"/>
      <c r="K288" s="296"/>
      <c r="L288" s="297" t="s">
        <v>526</v>
      </c>
      <c r="O288" s="281">
        <v>3</v>
      </c>
    </row>
    <row r="289" spans="1:80">
      <c r="A289" s="282">
        <v>123</v>
      </c>
      <c r="B289" s="283" t="s">
        <v>527</v>
      </c>
      <c r="C289" s="284" t="s">
        <v>528</v>
      </c>
      <c r="D289" s="285" t="s">
        <v>205</v>
      </c>
      <c r="E289" s="286">
        <v>2</v>
      </c>
      <c r="F289" s="286">
        <v>0</v>
      </c>
      <c r="G289" s="287">
        <f>E289*F289</f>
        <v>0</v>
      </c>
      <c r="H289" s="288">
        <v>9.9999999999961197E-6</v>
      </c>
      <c r="I289" s="289">
        <f>E289*H289</f>
        <v>1.9999999999992239E-5</v>
      </c>
      <c r="J289" s="288">
        <v>0</v>
      </c>
      <c r="K289" s="289">
        <f>E289*J289</f>
        <v>0</v>
      </c>
      <c r="O289" s="281">
        <v>2</v>
      </c>
      <c r="AA289" s="251">
        <v>1</v>
      </c>
      <c r="AB289" s="251">
        <v>7</v>
      </c>
      <c r="AC289" s="251">
        <v>7</v>
      </c>
      <c r="AZ289" s="251">
        <v>2</v>
      </c>
      <c r="BA289" s="251">
        <f>IF(AZ289=1,G289,0)</f>
        <v>0</v>
      </c>
      <c r="BB289" s="251">
        <f>IF(AZ289=2,G289,0)</f>
        <v>0</v>
      </c>
      <c r="BC289" s="251">
        <f>IF(AZ289=3,G289,0)</f>
        <v>0</v>
      </c>
      <c r="BD289" s="251">
        <f>IF(AZ289=4,G289,0)</f>
        <v>0</v>
      </c>
      <c r="BE289" s="251">
        <f>IF(AZ289=5,G289,0)</f>
        <v>0</v>
      </c>
      <c r="CA289" s="290">
        <v>1</v>
      </c>
      <c r="CB289" s="290">
        <v>7</v>
      </c>
    </row>
    <row r="290" spans="1:80">
      <c r="A290" s="282">
        <v>124</v>
      </c>
      <c r="B290" s="283" t="s">
        <v>529</v>
      </c>
      <c r="C290" s="284" t="s">
        <v>530</v>
      </c>
      <c r="D290" s="285" t="s">
        <v>174</v>
      </c>
      <c r="E290" s="286">
        <v>1.9999999999992199E-5</v>
      </c>
      <c r="F290" s="286">
        <v>0</v>
      </c>
      <c r="G290" s="287">
        <f>E290*F290</f>
        <v>0</v>
      </c>
      <c r="H290" s="288">
        <v>0</v>
      </c>
      <c r="I290" s="289">
        <f>E290*H290</f>
        <v>0</v>
      </c>
      <c r="J290" s="288"/>
      <c r="K290" s="289">
        <f>E290*J290</f>
        <v>0</v>
      </c>
      <c r="O290" s="281">
        <v>2</v>
      </c>
      <c r="AA290" s="251">
        <v>7</v>
      </c>
      <c r="AB290" s="251">
        <v>1001</v>
      </c>
      <c r="AC290" s="251">
        <v>5</v>
      </c>
      <c r="AZ290" s="251">
        <v>2</v>
      </c>
      <c r="BA290" s="251">
        <f>IF(AZ290=1,G290,0)</f>
        <v>0</v>
      </c>
      <c r="BB290" s="251">
        <f>IF(AZ290=2,G290,0)</f>
        <v>0</v>
      </c>
      <c r="BC290" s="251">
        <f>IF(AZ290=3,G290,0)</f>
        <v>0</v>
      </c>
      <c r="BD290" s="251">
        <f>IF(AZ290=4,G290,0)</f>
        <v>0</v>
      </c>
      <c r="BE290" s="251">
        <f>IF(AZ290=5,G290,0)</f>
        <v>0</v>
      </c>
      <c r="CA290" s="290">
        <v>7</v>
      </c>
      <c r="CB290" s="290">
        <v>1001</v>
      </c>
    </row>
    <row r="291" spans="1:80">
      <c r="A291" s="306"/>
      <c r="B291" s="307" t="s">
        <v>97</v>
      </c>
      <c r="C291" s="308" t="s">
        <v>494</v>
      </c>
      <c r="D291" s="309"/>
      <c r="E291" s="310"/>
      <c r="F291" s="311"/>
      <c r="G291" s="312">
        <f>SUM(G269:G290)</f>
        <v>0</v>
      </c>
      <c r="H291" s="313"/>
      <c r="I291" s="314">
        <f>SUM(I269:I290)</f>
        <v>1.9999999999992239E-5</v>
      </c>
      <c r="J291" s="313"/>
      <c r="K291" s="314">
        <f>SUM(K269:K290)</f>
        <v>0</v>
      </c>
      <c r="O291" s="281">
        <v>4</v>
      </c>
      <c r="BA291" s="315">
        <f>SUM(BA269:BA290)</f>
        <v>0</v>
      </c>
      <c r="BB291" s="315">
        <f>SUM(BB269:BB290)</f>
        <v>0</v>
      </c>
      <c r="BC291" s="315">
        <f>SUM(BC269:BC290)</f>
        <v>0</v>
      </c>
      <c r="BD291" s="315">
        <f>SUM(BD269:BD290)</f>
        <v>0</v>
      </c>
      <c r="BE291" s="315">
        <f>SUM(BE269:BE290)</f>
        <v>0</v>
      </c>
    </row>
    <row r="292" spans="1:80">
      <c r="A292" s="271" t="s">
        <v>93</v>
      </c>
      <c r="B292" s="272" t="s">
        <v>531</v>
      </c>
      <c r="C292" s="273" t="s">
        <v>532</v>
      </c>
      <c r="D292" s="274"/>
      <c r="E292" s="275"/>
      <c r="F292" s="275"/>
      <c r="G292" s="276"/>
      <c r="H292" s="277"/>
      <c r="I292" s="278"/>
      <c r="J292" s="279"/>
      <c r="K292" s="280"/>
      <c r="O292" s="281">
        <v>1</v>
      </c>
    </row>
    <row r="293" spans="1:80">
      <c r="A293" s="282">
        <v>125</v>
      </c>
      <c r="B293" s="283" t="s">
        <v>534</v>
      </c>
      <c r="C293" s="284" t="s">
        <v>535</v>
      </c>
      <c r="D293" s="285" t="s">
        <v>110</v>
      </c>
      <c r="E293" s="286">
        <v>9.9749999999999996</v>
      </c>
      <c r="F293" s="286">
        <v>0</v>
      </c>
      <c r="G293" s="287">
        <f>E293*F293</f>
        <v>0</v>
      </c>
      <c r="H293" s="288">
        <v>5.5700000000001602E-2</v>
      </c>
      <c r="I293" s="289">
        <f>E293*H293</f>
        <v>0.55560750000001602</v>
      </c>
      <c r="J293" s="288">
        <v>0</v>
      </c>
      <c r="K293" s="289">
        <f>E293*J293</f>
        <v>0</v>
      </c>
      <c r="O293" s="281">
        <v>2</v>
      </c>
      <c r="AA293" s="251">
        <v>1</v>
      </c>
      <c r="AB293" s="251">
        <v>7</v>
      </c>
      <c r="AC293" s="251">
        <v>7</v>
      </c>
      <c r="AZ293" s="251">
        <v>2</v>
      </c>
      <c r="BA293" s="251">
        <f>IF(AZ293=1,G293,0)</f>
        <v>0</v>
      </c>
      <c r="BB293" s="251">
        <f>IF(AZ293=2,G293,0)</f>
        <v>0</v>
      </c>
      <c r="BC293" s="251">
        <f>IF(AZ293=3,G293,0)</f>
        <v>0</v>
      </c>
      <c r="BD293" s="251">
        <f>IF(AZ293=4,G293,0)</f>
        <v>0</v>
      </c>
      <c r="BE293" s="251">
        <f>IF(AZ293=5,G293,0)</f>
        <v>0</v>
      </c>
      <c r="CA293" s="290">
        <v>1</v>
      </c>
      <c r="CB293" s="290">
        <v>7</v>
      </c>
    </row>
    <row r="294" spans="1:80">
      <c r="A294" s="291"/>
      <c r="B294" s="298"/>
      <c r="C294" s="299" t="s">
        <v>536</v>
      </c>
      <c r="D294" s="300"/>
      <c r="E294" s="301">
        <v>9.9749999999999996</v>
      </c>
      <c r="F294" s="302"/>
      <c r="G294" s="303"/>
      <c r="H294" s="304"/>
      <c r="I294" s="296"/>
      <c r="J294" s="305"/>
      <c r="K294" s="296"/>
      <c r="M294" s="297" t="s">
        <v>536</v>
      </c>
      <c r="O294" s="281"/>
    </row>
    <row r="295" spans="1:80" ht="22.5">
      <c r="A295" s="282">
        <v>126</v>
      </c>
      <c r="B295" s="283" t="s">
        <v>537</v>
      </c>
      <c r="C295" s="284" t="s">
        <v>538</v>
      </c>
      <c r="D295" s="285" t="s">
        <v>110</v>
      </c>
      <c r="E295" s="286">
        <v>10.9725</v>
      </c>
      <c r="F295" s="286">
        <v>0</v>
      </c>
      <c r="G295" s="287">
        <f>E295*F295</f>
        <v>0</v>
      </c>
      <c r="H295" s="288">
        <v>1.35999999999967E-2</v>
      </c>
      <c r="I295" s="289">
        <f>E295*H295</f>
        <v>0.1492259999999638</v>
      </c>
      <c r="J295" s="288"/>
      <c r="K295" s="289">
        <f>E295*J295</f>
        <v>0</v>
      </c>
      <c r="O295" s="281">
        <v>2</v>
      </c>
      <c r="AA295" s="251">
        <v>3</v>
      </c>
      <c r="AB295" s="251">
        <v>7</v>
      </c>
      <c r="AC295" s="251">
        <v>597813708</v>
      </c>
      <c r="AZ295" s="251">
        <v>2</v>
      </c>
      <c r="BA295" s="251">
        <f>IF(AZ295=1,G295,0)</f>
        <v>0</v>
      </c>
      <c r="BB295" s="251">
        <f>IF(AZ295=2,G295,0)</f>
        <v>0</v>
      </c>
      <c r="BC295" s="251">
        <f>IF(AZ295=3,G295,0)</f>
        <v>0</v>
      </c>
      <c r="BD295" s="251">
        <f>IF(AZ295=4,G295,0)</f>
        <v>0</v>
      </c>
      <c r="BE295" s="251">
        <f>IF(AZ295=5,G295,0)</f>
        <v>0</v>
      </c>
      <c r="CA295" s="290">
        <v>3</v>
      </c>
      <c r="CB295" s="290">
        <v>7</v>
      </c>
    </row>
    <row r="296" spans="1:80">
      <c r="A296" s="291"/>
      <c r="B296" s="298"/>
      <c r="C296" s="299" t="s">
        <v>539</v>
      </c>
      <c r="D296" s="300"/>
      <c r="E296" s="301">
        <v>10.9725</v>
      </c>
      <c r="F296" s="302"/>
      <c r="G296" s="303"/>
      <c r="H296" s="304"/>
      <c r="I296" s="296"/>
      <c r="J296" s="305"/>
      <c r="K296" s="296"/>
      <c r="M296" s="297" t="s">
        <v>539</v>
      </c>
      <c r="O296" s="281"/>
    </row>
    <row r="297" spans="1:80">
      <c r="A297" s="282">
        <v>127</v>
      </c>
      <c r="B297" s="283" t="s">
        <v>540</v>
      </c>
      <c r="C297" s="284" t="s">
        <v>541</v>
      </c>
      <c r="D297" s="285" t="s">
        <v>110</v>
      </c>
      <c r="E297" s="286">
        <v>9.9749999999999996</v>
      </c>
      <c r="F297" s="286">
        <v>0</v>
      </c>
      <c r="G297" s="287">
        <f>E297*F297</f>
        <v>0</v>
      </c>
      <c r="H297" s="288">
        <v>1.2000000000007599E-3</v>
      </c>
      <c r="I297" s="289">
        <f>E297*H297</f>
        <v>1.197000000000758E-2</v>
      </c>
      <c r="J297" s="288">
        <v>0</v>
      </c>
      <c r="K297" s="289">
        <f>E297*J297</f>
        <v>0</v>
      </c>
      <c r="O297" s="281">
        <v>2</v>
      </c>
      <c r="AA297" s="251">
        <v>1</v>
      </c>
      <c r="AB297" s="251">
        <v>7</v>
      </c>
      <c r="AC297" s="251">
        <v>7</v>
      </c>
      <c r="AZ297" s="251">
        <v>2</v>
      </c>
      <c r="BA297" s="251">
        <f>IF(AZ297=1,G297,0)</f>
        <v>0</v>
      </c>
      <c r="BB297" s="251">
        <f>IF(AZ297=2,G297,0)</f>
        <v>0</v>
      </c>
      <c r="BC297" s="251">
        <f>IF(AZ297=3,G297,0)</f>
        <v>0</v>
      </c>
      <c r="BD297" s="251">
        <f>IF(AZ297=4,G297,0)</f>
        <v>0</v>
      </c>
      <c r="BE297" s="251">
        <f>IF(AZ297=5,G297,0)</f>
        <v>0</v>
      </c>
      <c r="CA297" s="290">
        <v>1</v>
      </c>
      <c r="CB297" s="290">
        <v>7</v>
      </c>
    </row>
    <row r="298" spans="1:80">
      <c r="A298" s="282">
        <v>128</v>
      </c>
      <c r="B298" s="283" t="s">
        <v>542</v>
      </c>
      <c r="C298" s="284" t="s">
        <v>543</v>
      </c>
      <c r="D298" s="285" t="s">
        <v>174</v>
      </c>
      <c r="E298" s="286">
        <v>0.71680349999998805</v>
      </c>
      <c r="F298" s="286">
        <v>0</v>
      </c>
      <c r="G298" s="287">
        <f>E298*F298</f>
        <v>0</v>
      </c>
      <c r="H298" s="288">
        <v>0</v>
      </c>
      <c r="I298" s="289">
        <f>E298*H298</f>
        <v>0</v>
      </c>
      <c r="J298" s="288"/>
      <c r="K298" s="289">
        <f>E298*J298</f>
        <v>0</v>
      </c>
      <c r="O298" s="281">
        <v>2</v>
      </c>
      <c r="AA298" s="251">
        <v>7</v>
      </c>
      <c r="AB298" s="251">
        <v>1001</v>
      </c>
      <c r="AC298" s="251">
        <v>5</v>
      </c>
      <c r="AZ298" s="251">
        <v>2</v>
      </c>
      <c r="BA298" s="251">
        <f>IF(AZ298=1,G298,0)</f>
        <v>0</v>
      </c>
      <c r="BB298" s="251">
        <f>IF(AZ298=2,G298,0)</f>
        <v>0</v>
      </c>
      <c r="BC298" s="251">
        <f>IF(AZ298=3,G298,0)</f>
        <v>0</v>
      </c>
      <c r="BD298" s="251">
        <f>IF(AZ298=4,G298,0)</f>
        <v>0</v>
      </c>
      <c r="BE298" s="251">
        <f>IF(AZ298=5,G298,0)</f>
        <v>0</v>
      </c>
      <c r="CA298" s="290">
        <v>7</v>
      </c>
      <c r="CB298" s="290">
        <v>1001</v>
      </c>
    </row>
    <row r="299" spans="1:80">
      <c r="A299" s="306"/>
      <c r="B299" s="307" t="s">
        <v>97</v>
      </c>
      <c r="C299" s="308" t="s">
        <v>533</v>
      </c>
      <c r="D299" s="309"/>
      <c r="E299" s="310"/>
      <c r="F299" s="311"/>
      <c r="G299" s="312">
        <f>SUM(G292:G298)</f>
        <v>0</v>
      </c>
      <c r="H299" s="313"/>
      <c r="I299" s="314">
        <f>SUM(I292:I298)</f>
        <v>0.71680349999998738</v>
      </c>
      <c r="J299" s="313"/>
      <c r="K299" s="314">
        <f>SUM(K292:K298)</f>
        <v>0</v>
      </c>
      <c r="O299" s="281">
        <v>4</v>
      </c>
      <c r="BA299" s="315">
        <f>SUM(BA292:BA298)</f>
        <v>0</v>
      </c>
      <c r="BB299" s="315">
        <f>SUM(BB292:BB298)</f>
        <v>0</v>
      </c>
      <c r="BC299" s="315">
        <f>SUM(BC292:BC298)</f>
        <v>0</v>
      </c>
      <c r="BD299" s="315">
        <f>SUM(BD292:BD298)</f>
        <v>0</v>
      </c>
      <c r="BE299" s="315">
        <f>SUM(BE292:BE298)</f>
        <v>0</v>
      </c>
    </row>
    <row r="300" spans="1:80">
      <c r="A300" s="271" t="s">
        <v>93</v>
      </c>
      <c r="B300" s="272" t="s">
        <v>544</v>
      </c>
      <c r="C300" s="273" t="s">
        <v>545</v>
      </c>
      <c r="D300" s="274"/>
      <c r="E300" s="275"/>
      <c r="F300" s="275"/>
      <c r="G300" s="276"/>
      <c r="H300" s="277"/>
      <c r="I300" s="278"/>
      <c r="J300" s="279"/>
      <c r="K300" s="280"/>
      <c r="O300" s="281">
        <v>1</v>
      </c>
    </row>
    <row r="301" spans="1:80">
      <c r="A301" s="282">
        <v>129</v>
      </c>
      <c r="B301" s="283" t="s">
        <v>547</v>
      </c>
      <c r="C301" s="284" t="s">
        <v>548</v>
      </c>
      <c r="D301" s="285" t="s">
        <v>110</v>
      </c>
      <c r="E301" s="286">
        <v>165</v>
      </c>
      <c r="F301" s="286">
        <v>0</v>
      </c>
      <c r="G301" s="287">
        <f>E301*F301</f>
        <v>0</v>
      </c>
      <c r="H301" s="288">
        <v>4.6999999999997001E-4</v>
      </c>
      <c r="I301" s="289">
        <f>E301*H301</f>
        <v>7.7549999999995053E-2</v>
      </c>
      <c r="J301" s="288">
        <v>0</v>
      </c>
      <c r="K301" s="289">
        <f>E301*J301</f>
        <v>0</v>
      </c>
      <c r="O301" s="281">
        <v>2</v>
      </c>
      <c r="AA301" s="251">
        <v>1</v>
      </c>
      <c r="AB301" s="251">
        <v>7</v>
      </c>
      <c r="AC301" s="251">
        <v>7</v>
      </c>
      <c r="AZ301" s="251">
        <v>2</v>
      </c>
      <c r="BA301" s="251">
        <f>IF(AZ301=1,G301,0)</f>
        <v>0</v>
      </c>
      <c r="BB301" s="251">
        <f>IF(AZ301=2,G301,0)</f>
        <v>0</v>
      </c>
      <c r="BC301" s="251">
        <f>IF(AZ301=3,G301,0)</f>
        <v>0</v>
      </c>
      <c r="BD301" s="251">
        <f>IF(AZ301=4,G301,0)</f>
        <v>0</v>
      </c>
      <c r="BE301" s="251">
        <f>IF(AZ301=5,G301,0)</f>
        <v>0</v>
      </c>
      <c r="CA301" s="290">
        <v>1</v>
      </c>
      <c r="CB301" s="290">
        <v>7</v>
      </c>
    </row>
    <row r="302" spans="1:80">
      <c r="A302" s="291"/>
      <c r="B302" s="298"/>
      <c r="C302" s="299" t="s">
        <v>549</v>
      </c>
      <c r="D302" s="300"/>
      <c r="E302" s="301">
        <v>23</v>
      </c>
      <c r="F302" s="302"/>
      <c r="G302" s="303"/>
      <c r="H302" s="304"/>
      <c r="I302" s="296"/>
      <c r="J302" s="305"/>
      <c r="K302" s="296"/>
      <c r="M302" s="297" t="s">
        <v>549</v>
      </c>
      <c r="O302" s="281"/>
    </row>
    <row r="303" spans="1:80">
      <c r="A303" s="291"/>
      <c r="B303" s="298"/>
      <c r="C303" s="299" t="s">
        <v>550</v>
      </c>
      <c r="D303" s="300"/>
      <c r="E303" s="301">
        <v>142</v>
      </c>
      <c r="F303" s="302"/>
      <c r="G303" s="303"/>
      <c r="H303" s="304"/>
      <c r="I303" s="296"/>
      <c r="J303" s="305"/>
      <c r="K303" s="296"/>
      <c r="M303" s="297" t="s">
        <v>550</v>
      </c>
      <c r="O303" s="281"/>
    </row>
    <row r="304" spans="1:80">
      <c r="A304" s="306"/>
      <c r="B304" s="307" t="s">
        <v>97</v>
      </c>
      <c r="C304" s="308" t="s">
        <v>546</v>
      </c>
      <c r="D304" s="309"/>
      <c r="E304" s="310"/>
      <c r="F304" s="311"/>
      <c r="G304" s="312">
        <f>SUM(G300:G303)</f>
        <v>0</v>
      </c>
      <c r="H304" s="313"/>
      <c r="I304" s="314">
        <f>SUM(I300:I303)</f>
        <v>7.7549999999995053E-2</v>
      </c>
      <c r="J304" s="313"/>
      <c r="K304" s="314">
        <f>SUM(K300:K303)</f>
        <v>0</v>
      </c>
      <c r="O304" s="281">
        <v>4</v>
      </c>
      <c r="BA304" s="315">
        <f>SUM(BA300:BA303)</f>
        <v>0</v>
      </c>
      <c r="BB304" s="315">
        <f>SUM(BB300:BB303)</f>
        <v>0</v>
      </c>
      <c r="BC304" s="315">
        <f>SUM(BC300:BC303)</f>
        <v>0</v>
      </c>
      <c r="BD304" s="315">
        <f>SUM(BD300:BD303)</f>
        <v>0</v>
      </c>
      <c r="BE304" s="315">
        <f>SUM(BE300:BE303)</f>
        <v>0</v>
      </c>
    </row>
    <row r="305" spans="1:80">
      <c r="A305" s="271" t="s">
        <v>93</v>
      </c>
      <c r="B305" s="272" t="s">
        <v>551</v>
      </c>
      <c r="C305" s="273" t="s">
        <v>552</v>
      </c>
      <c r="D305" s="274"/>
      <c r="E305" s="275"/>
      <c r="F305" s="275"/>
      <c r="G305" s="276"/>
      <c r="H305" s="277"/>
      <c r="I305" s="278"/>
      <c r="J305" s="279"/>
      <c r="K305" s="280"/>
      <c r="O305" s="281">
        <v>1</v>
      </c>
    </row>
    <row r="306" spans="1:80">
      <c r="A306" s="282">
        <v>130</v>
      </c>
      <c r="B306" s="283" t="s">
        <v>554</v>
      </c>
      <c r="C306" s="284" t="s">
        <v>555</v>
      </c>
      <c r="D306" s="285" t="s">
        <v>174</v>
      </c>
      <c r="E306" s="286">
        <v>30.773600000003299</v>
      </c>
      <c r="F306" s="286">
        <v>0</v>
      </c>
      <c r="G306" s="287">
        <f>E306*F306</f>
        <v>0</v>
      </c>
      <c r="H306" s="288">
        <v>0</v>
      </c>
      <c r="I306" s="289">
        <f>E306*H306</f>
        <v>0</v>
      </c>
      <c r="J306" s="288"/>
      <c r="K306" s="289">
        <f>E306*J306</f>
        <v>0</v>
      </c>
      <c r="O306" s="281">
        <v>2</v>
      </c>
      <c r="AA306" s="251">
        <v>8</v>
      </c>
      <c r="AB306" s="251">
        <v>0</v>
      </c>
      <c r="AC306" s="251">
        <v>3</v>
      </c>
      <c r="AZ306" s="251">
        <v>1</v>
      </c>
      <c r="BA306" s="251">
        <f>IF(AZ306=1,G306,0)</f>
        <v>0</v>
      </c>
      <c r="BB306" s="251">
        <f>IF(AZ306=2,G306,0)</f>
        <v>0</v>
      </c>
      <c r="BC306" s="251">
        <f>IF(AZ306=3,G306,0)</f>
        <v>0</v>
      </c>
      <c r="BD306" s="251">
        <f>IF(AZ306=4,G306,0)</f>
        <v>0</v>
      </c>
      <c r="BE306" s="251">
        <f>IF(AZ306=5,G306,0)</f>
        <v>0</v>
      </c>
      <c r="CA306" s="290">
        <v>8</v>
      </c>
      <c r="CB306" s="290">
        <v>0</v>
      </c>
    </row>
    <row r="307" spans="1:80">
      <c r="A307" s="282">
        <v>131</v>
      </c>
      <c r="B307" s="283" t="s">
        <v>556</v>
      </c>
      <c r="C307" s="284" t="s">
        <v>557</v>
      </c>
      <c r="D307" s="285" t="s">
        <v>174</v>
      </c>
      <c r="E307" s="286">
        <v>30.773600000003299</v>
      </c>
      <c r="F307" s="286">
        <v>0</v>
      </c>
      <c r="G307" s="287">
        <f>E307*F307</f>
        <v>0</v>
      </c>
      <c r="H307" s="288">
        <v>0</v>
      </c>
      <c r="I307" s="289">
        <f>E307*H307</f>
        <v>0</v>
      </c>
      <c r="J307" s="288"/>
      <c r="K307" s="289">
        <f>E307*J307</f>
        <v>0</v>
      </c>
      <c r="O307" s="281">
        <v>2</v>
      </c>
      <c r="AA307" s="251">
        <v>8</v>
      </c>
      <c r="AB307" s="251">
        <v>0</v>
      </c>
      <c r="AC307" s="251">
        <v>3</v>
      </c>
      <c r="AZ307" s="251">
        <v>1</v>
      </c>
      <c r="BA307" s="251">
        <f>IF(AZ307=1,G307,0)</f>
        <v>0</v>
      </c>
      <c r="BB307" s="251">
        <f>IF(AZ307=2,G307,0)</f>
        <v>0</v>
      </c>
      <c r="BC307" s="251">
        <f>IF(AZ307=3,G307,0)</f>
        <v>0</v>
      </c>
      <c r="BD307" s="251">
        <f>IF(AZ307=4,G307,0)</f>
        <v>0</v>
      </c>
      <c r="BE307" s="251">
        <f>IF(AZ307=5,G307,0)</f>
        <v>0</v>
      </c>
      <c r="CA307" s="290">
        <v>8</v>
      </c>
      <c r="CB307" s="290">
        <v>0</v>
      </c>
    </row>
    <row r="308" spans="1:80">
      <c r="A308" s="282">
        <v>132</v>
      </c>
      <c r="B308" s="283" t="s">
        <v>558</v>
      </c>
      <c r="C308" s="284" t="s">
        <v>559</v>
      </c>
      <c r="D308" s="285" t="s">
        <v>174</v>
      </c>
      <c r="E308" s="286">
        <v>923.20800000009797</v>
      </c>
      <c r="F308" s="286">
        <v>0</v>
      </c>
      <c r="G308" s="287">
        <f>E308*F308</f>
        <v>0</v>
      </c>
      <c r="H308" s="288">
        <v>0</v>
      </c>
      <c r="I308" s="289">
        <f>E308*H308</f>
        <v>0</v>
      </c>
      <c r="J308" s="288"/>
      <c r="K308" s="289">
        <f>E308*J308</f>
        <v>0</v>
      </c>
      <c r="O308" s="281">
        <v>2</v>
      </c>
      <c r="AA308" s="251">
        <v>8</v>
      </c>
      <c r="AB308" s="251">
        <v>0</v>
      </c>
      <c r="AC308" s="251">
        <v>3</v>
      </c>
      <c r="AZ308" s="251">
        <v>1</v>
      </c>
      <c r="BA308" s="251">
        <f>IF(AZ308=1,G308,0)</f>
        <v>0</v>
      </c>
      <c r="BB308" s="251">
        <f>IF(AZ308=2,G308,0)</f>
        <v>0</v>
      </c>
      <c r="BC308" s="251">
        <f>IF(AZ308=3,G308,0)</f>
        <v>0</v>
      </c>
      <c r="BD308" s="251">
        <f>IF(AZ308=4,G308,0)</f>
        <v>0</v>
      </c>
      <c r="BE308" s="251">
        <f>IF(AZ308=5,G308,0)</f>
        <v>0</v>
      </c>
      <c r="CA308" s="290">
        <v>8</v>
      </c>
      <c r="CB308" s="290">
        <v>0</v>
      </c>
    </row>
    <row r="309" spans="1:80">
      <c r="A309" s="291"/>
      <c r="B309" s="292"/>
      <c r="C309" s="293" t="s">
        <v>560</v>
      </c>
      <c r="D309" s="294"/>
      <c r="E309" s="294"/>
      <c r="F309" s="294"/>
      <c r="G309" s="295"/>
      <c r="I309" s="296"/>
      <c r="K309" s="296"/>
      <c r="L309" s="297" t="s">
        <v>560</v>
      </c>
      <c r="O309" s="281">
        <v>3</v>
      </c>
    </row>
    <row r="310" spans="1:80">
      <c r="A310" s="282">
        <v>133</v>
      </c>
      <c r="B310" s="283" t="s">
        <v>561</v>
      </c>
      <c r="C310" s="284" t="s">
        <v>562</v>
      </c>
      <c r="D310" s="285" t="s">
        <v>174</v>
      </c>
      <c r="E310" s="286">
        <v>30.773600000003299</v>
      </c>
      <c r="F310" s="286">
        <v>0</v>
      </c>
      <c r="G310" s="287">
        <f>E310*F310</f>
        <v>0</v>
      </c>
      <c r="H310" s="288">
        <v>0</v>
      </c>
      <c r="I310" s="289">
        <f>E310*H310</f>
        <v>0</v>
      </c>
      <c r="J310" s="288"/>
      <c r="K310" s="289">
        <f>E310*J310</f>
        <v>0</v>
      </c>
      <c r="O310" s="281">
        <v>2</v>
      </c>
      <c r="AA310" s="251">
        <v>8</v>
      </c>
      <c r="AB310" s="251">
        <v>0</v>
      </c>
      <c r="AC310" s="251">
        <v>3</v>
      </c>
      <c r="AZ310" s="251">
        <v>1</v>
      </c>
      <c r="BA310" s="251">
        <f>IF(AZ310=1,G310,0)</f>
        <v>0</v>
      </c>
      <c r="BB310" s="251">
        <f>IF(AZ310=2,G310,0)</f>
        <v>0</v>
      </c>
      <c r="BC310" s="251">
        <f>IF(AZ310=3,G310,0)</f>
        <v>0</v>
      </c>
      <c r="BD310" s="251">
        <f>IF(AZ310=4,G310,0)</f>
        <v>0</v>
      </c>
      <c r="BE310" s="251">
        <f>IF(AZ310=5,G310,0)</f>
        <v>0</v>
      </c>
      <c r="CA310" s="290">
        <v>8</v>
      </c>
      <c r="CB310" s="290">
        <v>0</v>
      </c>
    </row>
    <row r="311" spans="1:80">
      <c r="A311" s="282">
        <v>134</v>
      </c>
      <c r="B311" s="283" t="s">
        <v>563</v>
      </c>
      <c r="C311" s="284" t="s">
        <v>564</v>
      </c>
      <c r="D311" s="285" t="s">
        <v>174</v>
      </c>
      <c r="E311" s="286">
        <v>30.773600000003299</v>
      </c>
      <c r="F311" s="286">
        <v>0</v>
      </c>
      <c r="G311" s="287">
        <f>E311*F311</f>
        <v>0</v>
      </c>
      <c r="H311" s="288">
        <v>0</v>
      </c>
      <c r="I311" s="289">
        <f>E311*H311</f>
        <v>0</v>
      </c>
      <c r="J311" s="288"/>
      <c r="K311" s="289">
        <f>E311*J311</f>
        <v>0</v>
      </c>
      <c r="O311" s="281">
        <v>2</v>
      </c>
      <c r="AA311" s="251">
        <v>8</v>
      </c>
      <c r="AB311" s="251">
        <v>0</v>
      </c>
      <c r="AC311" s="251">
        <v>3</v>
      </c>
      <c r="AZ311" s="251">
        <v>1</v>
      </c>
      <c r="BA311" s="251">
        <f>IF(AZ311=1,G311,0)</f>
        <v>0</v>
      </c>
      <c r="BB311" s="251">
        <f>IF(AZ311=2,G311,0)</f>
        <v>0</v>
      </c>
      <c r="BC311" s="251">
        <f>IF(AZ311=3,G311,0)</f>
        <v>0</v>
      </c>
      <c r="BD311" s="251">
        <f>IF(AZ311=4,G311,0)</f>
        <v>0</v>
      </c>
      <c r="BE311" s="251">
        <f>IF(AZ311=5,G311,0)</f>
        <v>0</v>
      </c>
      <c r="CA311" s="290">
        <v>8</v>
      </c>
      <c r="CB311" s="290">
        <v>0</v>
      </c>
    </row>
    <row r="312" spans="1:80">
      <c r="A312" s="291"/>
      <c r="B312" s="292"/>
      <c r="C312" s="293" t="s">
        <v>565</v>
      </c>
      <c r="D312" s="294"/>
      <c r="E312" s="294"/>
      <c r="F312" s="294"/>
      <c r="G312" s="295"/>
      <c r="I312" s="296"/>
      <c r="K312" s="296"/>
      <c r="L312" s="297" t="s">
        <v>565</v>
      </c>
      <c r="O312" s="281">
        <v>3</v>
      </c>
    </row>
    <row r="313" spans="1:80">
      <c r="A313" s="306"/>
      <c r="B313" s="307" t="s">
        <v>97</v>
      </c>
      <c r="C313" s="308" t="s">
        <v>553</v>
      </c>
      <c r="D313" s="309"/>
      <c r="E313" s="310"/>
      <c r="F313" s="311"/>
      <c r="G313" s="312">
        <f>SUM(G305:G312)</f>
        <v>0</v>
      </c>
      <c r="H313" s="313"/>
      <c r="I313" s="314">
        <f>SUM(I305:I312)</f>
        <v>0</v>
      </c>
      <c r="J313" s="313"/>
      <c r="K313" s="314">
        <f>SUM(K305:K312)</f>
        <v>0</v>
      </c>
      <c r="O313" s="281">
        <v>4</v>
      </c>
      <c r="BA313" s="315">
        <f>SUM(BA305:BA312)</f>
        <v>0</v>
      </c>
      <c r="BB313" s="315">
        <f>SUM(BB305:BB312)</f>
        <v>0</v>
      </c>
      <c r="BC313" s="315">
        <f>SUM(BC305:BC312)</f>
        <v>0</v>
      </c>
      <c r="BD313" s="315">
        <f>SUM(BD305:BD312)</f>
        <v>0</v>
      </c>
      <c r="BE313" s="315">
        <f>SUM(BE305:BE312)</f>
        <v>0</v>
      </c>
    </row>
    <row r="314" spans="1:80">
      <c r="E314" s="251"/>
    </row>
    <row r="315" spans="1:80">
      <c r="E315" s="251"/>
    </row>
    <row r="316" spans="1:80">
      <c r="E316" s="251"/>
    </row>
    <row r="317" spans="1:80">
      <c r="E317" s="251"/>
    </row>
    <row r="318" spans="1:80">
      <c r="E318" s="251"/>
    </row>
    <row r="319" spans="1:80">
      <c r="E319" s="251"/>
    </row>
    <row r="320" spans="1:80">
      <c r="E320" s="251"/>
    </row>
    <row r="321" spans="5:5">
      <c r="E321" s="251"/>
    </row>
    <row r="322" spans="5:5">
      <c r="E322" s="251"/>
    </row>
    <row r="323" spans="5:5">
      <c r="E323" s="251"/>
    </row>
    <row r="324" spans="5:5">
      <c r="E324" s="251"/>
    </row>
    <row r="325" spans="5:5">
      <c r="E325" s="251"/>
    </row>
    <row r="326" spans="5:5">
      <c r="E326" s="251"/>
    </row>
    <row r="327" spans="5:5">
      <c r="E327" s="251"/>
    </row>
    <row r="328" spans="5:5">
      <c r="E328" s="251"/>
    </row>
    <row r="329" spans="5:5">
      <c r="E329" s="251"/>
    </row>
    <row r="330" spans="5:5">
      <c r="E330" s="251"/>
    </row>
    <row r="331" spans="5:5">
      <c r="E331" s="251"/>
    </row>
    <row r="332" spans="5:5">
      <c r="E332" s="251"/>
    </row>
    <row r="333" spans="5:5">
      <c r="E333" s="251"/>
    </row>
    <row r="334" spans="5:5">
      <c r="E334" s="251"/>
    </row>
    <row r="335" spans="5:5">
      <c r="E335" s="251"/>
    </row>
    <row r="336" spans="5:5">
      <c r="E336" s="251"/>
    </row>
    <row r="337" spans="1:7">
      <c r="A337" s="305"/>
      <c r="B337" s="305"/>
      <c r="C337" s="305"/>
      <c r="D337" s="305"/>
      <c r="E337" s="305"/>
      <c r="F337" s="305"/>
      <c r="G337" s="305"/>
    </row>
    <row r="338" spans="1:7">
      <c r="A338" s="305"/>
      <c r="B338" s="305"/>
      <c r="C338" s="305"/>
      <c r="D338" s="305"/>
      <c r="E338" s="305"/>
      <c r="F338" s="305"/>
      <c r="G338" s="305"/>
    </row>
    <row r="339" spans="1:7">
      <c r="A339" s="305"/>
      <c r="B339" s="305"/>
      <c r="C339" s="305"/>
      <c r="D339" s="305"/>
      <c r="E339" s="305"/>
      <c r="F339" s="305"/>
      <c r="G339" s="305"/>
    </row>
    <row r="340" spans="1:7">
      <c r="A340" s="305"/>
      <c r="B340" s="305"/>
      <c r="C340" s="305"/>
      <c r="D340" s="305"/>
      <c r="E340" s="305"/>
      <c r="F340" s="305"/>
      <c r="G340" s="305"/>
    </row>
    <row r="341" spans="1:7">
      <c r="E341" s="251"/>
    </row>
    <row r="342" spans="1:7">
      <c r="E342" s="251"/>
    </row>
    <row r="343" spans="1:7">
      <c r="E343" s="251"/>
    </row>
    <row r="344" spans="1:7">
      <c r="E344" s="251"/>
    </row>
    <row r="345" spans="1:7">
      <c r="E345" s="251"/>
    </row>
    <row r="346" spans="1:7">
      <c r="E346" s="251"/>
    </row>
    <row r="347" spans="1:7">
      <c r="E347" s="251"/>
    </row>
    <row r="348" spans="1:7">
      <c r="E348" s="251"/>
    </row>
    <row r="349" spans="1:7">
      <c r="E349" s="251"/>
    </row>
    <row r="350" spans="1:7">
      <c r="E350" s="251"/>
    </row>
    <row r="351" spans="1:7">
      <c r="E351" s="251"/>
    </row>
    <row r="352" spans="1:7">
      <c r="E352" s="251"/>
    </row>
    <row r="353" spans="5:5">
      <c r="E353" s="251"/>
    </row>
    <row r="354" spans="5:5">
      <c r="E354" s="251"/>
    </row>
    <row r="355" spans="5:5">
      <c r="E355" s="251"/>
    </row>
    <row r="356" spans="5:5">
      <c r="E356" s="251"/>
    </row>
    <row r="357" spans="5:5">
      <c r="E357" s="251"/>
    </row>
    <row r="358" spans="5:5">
      <c r="E358" s="251"/>
    </row>
    <row r="359" spans="5:5">
      <c r="E359" s="251"/>
    </row>
    <row r="360" spans="5:5">
      <c r="E360" s="251"/>
    </row>
    <row r="361" spans="5:5">
      <c r="E361" s="251"/>
    </row>
    <row r="362" spans="5:5">
      <c r="E362" s="251"/>
    </row>
    <row r="363" spans="5:5">
      <c r="E363" s="251"/>
    </row>
    <row r="364" spans="5:5">
      <c r="E364" s="251"/>
    </row>
    <row r="365" spans="5:5">
      <c r="E365" s="251"/>
    </row>
    <row r="366" spans="5:5">
      <c r="E366" s="251"/>
    </row>
    <row r="367" spans="5:5">
      <c r="E367" s="251"/>
    </row>
    <row r="368" spans="5:5">
      <c r="E368" s="251"/>
    </row>
    <row r="369" spans="1:7">
      <c r="E369" s="251"/>
    </row>
    <row r="370" spans="1:7">
      <c r="E370" s="251"/>
    </row>
    <row r="371" spans="1:7">
      <c r="E371" s="251"/>
    </row>
    <row r="372" spans="1:7">
      <c r="A372" s="316"/>
      <c r="B372" s="316"/>
    </row>
    <row r="373" spans="1:7">
      <c r="A373" s="305"/>
      <c r="B373" s="305"/>
      <c r="C373" s="317"/>
      <c r="D373" s="317"/>
      <c r="E373" s="318"/>
      <c r="F373" s="317"/>
      <c r="G373" s="319"/>
    </row>
    <row r="374" spans="1:7">
      <c r="A374" s="320"/>
      <c r="B374" s="320"/>
      <c r="C374" s="305"/>
      <c r="D374" s="305"/>
      <c r="E374" s="321"/>
      <c r="F374" s="305"/>
      <c r="G374" s="305"/>
    </row>
    <row r="375" spans="1:7">
      <c r="A375" s="305"/>
      <c r="B375" s="305"/>
      <c r="C375" s="305"/>
      <c r="D375" s="305"/>
      <c r="E375" s="321"/>
      <c r="F375" s="305"/>
      <c r="G375" s="305"/>
    </row>
    <row r="376" spans="1:7">
      <c r="A376" s="305"/>
      <c r="B376" s="305"/>
      <c r="C376" s="305"/>
      <c r="D376" s="305"/>
      <c r="E376" s="321"/>
      <c r="F376" s="305"/>
      <c r="G376" s="305"/>
    </row>
    <row r="377" spans="1:7">
      <c r="A377" s="305"/>
      <c r="B377" s="305"/>
      <c r="C377" s="305"/>
      <c r="D377" s="305"/>
      <c r="E377" s="321"/>
      <c r="F377" s="305"/>
      <c r="G377" s="305"/>
    </row>
    <row r="378" spans="1:7">
      <c r="A378" s="305"/>
      <c r="B378" s="305"/>
      <c r="C378" s="305"/>
      <c r="D378" s="305"/>
      <c r="E378" s="321"/>
      <c r="F378" s="305"/>
      <c r="G378" s="305"/>
    </row>
    <row r="379" spans="1:7">
      <c r="A379" s="305"/>
      <c r="B379" s="305"/>
      <c r="C379" s="305"/>
      <c r="D379" s="305"/>
      <c r="E379" s="321"/>
      <c r="F379" s="305"/>
      <c r="G379" s="305"/>
    </row>
    <row r="380" spans="1:7">
      <c r="A380" s="305"/>
      <c r="B380" s="305"/>
      <c r="C380" s="305"/>
      <c r="D380" s="305"/>
      <c r="E380" s="321"/>
      <c r="F380" s="305"/>
      <c r="G380" s="305"/>
    </row>
    <row r="381" spans="1:7">
      <c r="A381" s="305"/>
      <c r="B381" s="305"/>
      <c r="C381" s="305"/>
      <c r="D381" s="305"/>
      <c r="E381" s="321"/>
      <c r="F381" s="305"/>
      <c r="G381" s="305"/>
    </row>
    <row r="382" spans="1:7">
      <c r="A382" s="305"/>
      <c r="B382" s="305"/>
      <c r="C382" s="305"/>
      <c r="D382" s="305"/>
      <c r="E382" s="321"/>
      <c r="F382" s="305"/>
      <c r="G382" s="305"/>
    </row>
    <row r="383" spans="1:7">
      <c r="A383" s="305"/>
      <c r="B383" s="305"/>
      <c r="C383" s="305"/>
      <c r="D383" s="305"/>
      <c r="E383" s="321"/>
      <c r="F383" s="305"/>
      <c r="G383" s="305"/>
    </row>
    <row r="384" spans="1:7">
      <c r="A384" s="305"/>
      <c r="B384" s="305"/>
      <c r="C384" s="305"/>
      <c r="D384" s="305"/>
      <c r="E384" s="321"/>
      <c r="F384" s="305"/>
      <c r="G384" s="305"/>
    </row>
    <row r="385" spans="1:7">
      <c r="A385" s="305"/>
      <c r="B385" s="305"/>
      <c r="C385" s="305"/>
      <c r="D385" s="305"/>
      <c r="E385" s="321"/>
      <c r="F385" s="305"/>
      <c r="G385" s="305"/>
    </row>
    <row r="386" spans="1:7">
      <c r="A386" s="305"/>
      <c r="B386" s="305"/>
      <c r="C386" s="305"/>
      <c r="D386" s="305"/>
      <c r="E386" s="321"/>
      <c r="F386" s="305"/>
      <c r="G386" s="305"/>
    </row>
  </sheetData>
  <mergeCells count="129">
    <mergeCell ref="C309:G309"/>
    <mergeCell ref="C312:G312"/>
    <mergeCell ref="C294:D294"/>
    <mergeCell ref="C296:D296"/>
    <mergeCell ref="C302:D302"/>
    <mergeCell ref="C303:D303"/>
    <mergeCell ref="C271:D271"/>
    <mergeCell ref="C273:D273"/>
    <mergeCell ref="C275:D275"/>
    <mergeCell ref="C277:D277"/>
    <mergeCell ref="C288:G288"/>
    <mergeCell ref="C249:D249"/>
    <mergeCell ref="C255:D255"/>
    <mergeCell ref="C257:D257"/>
    <mergeCell ref="C259:D259"/>
    <mergeCell ref="C262:D262"/>
    <mergeCell ref="C235:D235"/>
    <mergeCell ref="C236:D236"/>
    <mergeCell ref="C237:D237"/>
    <mergeCell ref="C244:D244"/>
    <mergeCell ref="C228:D228"/>
    <mergeCell ref="C230:D230"/>
    <mergeCell ref="C231:D231"/>
    <mergeCell ref="C232:D232"/>
    <mergeCell ref="C233:D233"/>
    <mergeCell ref="C234:D234"/>
    <mergeCell ref="C221:D221"/>
    <mergeCell ref="C222:D222"/>
    <mergeCell ref="C223:D223"/>
    <mergeCell ref="C224:D224"/>
    <mergeCell ref="C225:D225"/>
    <mergeCell ref="C227:D227"/>
    <mergeCell ref="C210:D210"/>
    <mergeCell ref="C211:D211"/>
    <mergeCell ref="C212:D212"/>
    <mergeCell ref="C213:D213"/>
    <mergeCell ref="C214:D214"/>
    <mergeCell ref="C216:D216"/>
    <mergeCell ref="C220:D220"/>
    <mergeCell ref="C199:D199"/>
    <mergeCell ref="C201:D201"/>
    <mergeCell ref="C202:D202"/>
    <mergeCell ref="C187:D187"/>
    <mergeCell ref="C188:D188"/>
    <mergeCell ref="C190:D190"/>
    <mergeCell ref="C194:D194"/>
    <mergeCell ref="C176:D176"/>
    <mergeCell ref="C178:D178"/>
    <mergeCell ref="C141:D141"/>
    <mergeCell ref="C146:D146"/>
    <mergeCell ref="C150:G150"/>
    <mergeCell ref="C151:D151"/>
    <mergeCell ref="C153:D153"/>
    <mergeCell ref="C155:G155"/>
    <mergeCell ref="C156:D156"/>
    <mergeCell ref="C157:D157"/>
    <mergeCell ref="C159:D159"/>
    <mergeCell ref="C133:D133"/>
    <mergeCell ref="C136:D136"/>
    <mergeCell ref="C137:D137"/>
    <mergeCell ref="C117:D117"/>
    <mergeCell ref="C119:G119"/>
    <mergeCell ref="C120:D120"/>
    <mergeCell ref="C122:G122"/>
    <mergeCell ref="C126:D126"/>
    <mergeCell ref="C127:D127"/>
    <mergeCell ref="C129:D129"/>
    <mergeCell ref="C100:D100"/>
    <mergeCell ref="C104:D104"/>
    <mergeCell ref="C106:D106"/>
    <mergeCell ref="C108:D108"/>
    <mergeCell ref="C110:D110"/>
    <mergeCell ref="C112:D112"/>
    <mergeCell ref="C114:D114"/>
    <mergeCell ref="C116:G116"/>
    <mergeCell ref="C82:D82"/>
    <mergeCell ref="C83:D83"/>
    <mergeCell ref="C85:D85"/>
    <mergeCell ref="C86:D86"/>
    <mergeCell ref="C89:G89"/>
    <mergeCell ref="C90:G90"/>
    <mergeCell ref="C91:G91"/>
    <mergeCell ref="C92:D92"/>
    <mergeCell ref="C93:D93"/>
    <mergeCell ref="C74:G74"/>
    <mergeCell ref="C75:G75"/>
    <mergeCell ref="C76:G76"/>
    <mergeCell ref="C77:G77"/>
    <mergeCell ref="C78:G78"/>
    <mergeCell ref="C94:D94"/>
    <mergeCell ref="C95:D95"/>
    <mergeCell ref="C97:D97"/>
    <mergeCell ref="C99:G99"/>
    <mergeCell ref="C57:D57"/>
    <mergeCell ref="C61:D61"/>
    <mergeCell ref="C62:D62"/>
    <mergeCell ref="C65:D65"/>
    <mergeCell ref="C66:D66"/>
    <mergeCell ref="C68:D68"/>
    <mergeCell ref="C71:D71"/>
    <mergeCell ref="C73:G73"/>
    <mergeCell ref="C46:D46"/>
    <mergeCell ref="C47:D47"/>
    <mergeCell ref="C50:G50"/>
    <mergeCell ref="C51:D51"/>
    <mergeCell ref="C53:D53"/>
    <mergeCell ref="C55:D55"/>
    <mergeCell ref="C28:D28"/>
    <mergeCell ref="C31:G31"/>
    <mergeCell ref="C32:D32"/>
    <mergeCell ref="C38:D38"/>
    <mergeCell ref="C39:D39"/>
    <mergeCell ref="C41:D41"/>
    <mergeCell ref="C43:D43"/>
    <mergeCell ref="C44:D44"/>
    <mergeCell ref="C18:D18"/>
    <mergeCell ref="C21:D21"/>
    <mergeCell ref="C22:D22"/>
    <mergeCell ref="C23:D23"/>
    <mergeCell ref="C26:D26"/>
    <mergeCell ref="C27:D27"/>
    <mergeCell ref="A1:G1"/>
    <mergeCell ref="A3:B3"/>
    <mergeCell ref="A4:B4"/>
    <mergeCell ref="E4:G4"/>
    <mergeCell ref="C9:D9"/>
    <mergeCell ref="C11:D11"/>
    <mergeCell ref="C14:D14"/>
    <mergeCell ref="C16:D16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2"/>
  <dimension ref="A1:BE55"/>
  <sheetViews>
    <sheetView workbookViewId="0"/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>
      <c r="A1" s="88" t="s">
        <v>98</v>
      </c>
      <c r="B1" s="89"/>
      <c r="C1" s="89"/>
      <c r="D1" s="89"/>
      <c r="E1" s="89"/>
      <c r="F1" s="89"/>
      <c r="G1" s="89"/>
    </row>
    <row r="2" spans="1:57" ht="12.75" customHeight="1">
      <c r="A2" s="90" t="s">
        <v>28</v>
      </c>
      <c r="B2" s="91"/>
      <c r="C2" s="92">
        <v>2</v>
      </c>
      <c r="D2" s="92" t="s">
        <v>575</v>
      </c>
      <c r="E2" s="91"/>
      <c r="F2" s="93" t="s">
        <v>29</v>
      </c>
      <c r="G2" s="94"/>
    </row>
    <row r="3" spans="1:57" ht="3" hidden="1" customHeight="1">
      <c r="A3" s="95"/>
      <c r="B3" s="96"/>
      <c r="C3" s="97"/>
      <c r="D3" s="97"/>
      <c r="E3" s="96"/>
      <c r="F3" s="98"/>
      <c r="G3" s="99"/>
    </row>
    <row r="4" spans="1:57" ht="12" customHeight="1">
      <c r="A4" s="100" t="s">
        <v>30</v>
      </c>
      <c r="B4" s="96"/>
      <c r="C4" s="97"/>
      <c r="D4" s="97"/>
      <c r="E4" s="96"/>
      <c r="F4" s="98" t="s">
        <v>31</v>
      </c>
      <c r="G4" s="101"/>
    </row>
    <row r="5" spans="1:57" ht="12.95" customHeight="1">
      <c r="A5" s="102" t="s">
        <v>103</v>
      </c>
      <c r="B5" s="103"/>
      <c r="C5" s="104" t="s">
        <v>104</v>
      </c>
      <c r="D5" s="105"/>
      <c r="E5" s="106"/>
      <c r="F5" s="98" t="s">
        <v>32</v>
      </c>
      <c r="G5" s="99"/>
    </row>
    <row r="6" spans="1:57" ht="12.95" customHeight="1">
      <c r="A6" s="100" t="s">
        <v>33</v>
      </c>
      <c r="B6" s="96"/>
      <c r="C6" s="97"/>
      <c r="D6" s="97"/>
      <c r="E6" s="96"/>
      <c r="F6" s="107" t="s">
        <v>34</v>
      </c>
      <c r="G6" s="108"/>
      <c r="O6" s="109"/>
    </row>
    <row r="7" spans="1:57" ht="12.95" customHeight="1">
      <c r="A7" s="110" t="s">
        <v>100</v>
      </c>
      <c r="B7" s="111"/>
      <c r="C7" s="112" t="s">
        <v>101</v>
      </c>
      <c r="D7" s="113"/>
      <c r="E7" s="113"/>
      <c r="F7" s="114" t="s">
        <v>35</v>
      </c>
      <c r="G7" s="108">
        <f>IF(G6=0,,ROUND((F30+F32)/G6,1))</f>
        <v>0</v>
      </c>
    </row>
    <row r="8" spans="1:57">
      <c r="A8" s="115" t="s">
        <v>36</v>
      </c>
      <c r="B8" s="98"/>
      <c r="C8" s="116"/>
      <c r="D8" s="116"/>
      <c r="E8" s="117"/>
      <c r="F8" s="118" t="s">
        <v>37</v>
      </c>
      <c r="G8" s="119"/>
      <c r="H8" s="120"/>
      <c r="I8" s="121"/>
    </row>
    <row r="9" spans="1:57">
      <c r="A9" s="115" t="s">
        <v>38</v>
      </c>
      <c r="B9" s="98"/>
      <c r="C9" s="116"/>
      <c r="D9" s="116"/>
      <c r="E9" s="117"/>
      <c r="F9" s="98"/>
      <c r="G9" s="122"/>
      <c r="H9" s="123"/>
    </row>
    <row r="10" spans="1:57">
      <c r="A10" s="115" t="s">
        <v>39</v>
      </c>
      <c r="B10" s="98"/>
      <c r="C10" s="116"/>
      <c r="D10" s="116"/>
      <c r="E10" s="116"/>
      <c r="F10" s="124"/>
      <c r="G10" s="125"/>
      <c r="H10" s="126"/>
    </row>
    <row r="11" spans="1:57" ht="13.5" customHeight="1">
      <c r="A11" s="115" t="s">
        <v>40</v>
      </c>
      <c r="B11" s="98"/>
      <c r="C11" s="116"/>
      <c r="D11" s="116"/>
      <c r="E11" s="116"/>
      <c r="F11" s="127" t="s">
        <v>41</v>
      </c>
      <c r="G11" s="128"/>
      <c r="H11" s="123"/>
      <c r="BA11" s="129"/>
      <c r="BB11" s="129"/>
      <c r="BC11" s="129"/>
      <c r="BD11" s="129"/>
      <c r="BE11" s="129"/>
    </row>
    <row r="12" spans="1:57" ht="12.75" customHeight="1">
      <c r="A12" s="130" t="s">
        <v>42</v>
      </c>
      <c r="B12" s="96"/>
      <c r="C12" s="131"/>
      <c r="D12" s="131"/>
      <c r="E12" s="131"/>
      <c r="F12" s="132" t="s">
        <v>43</v>
      </c>
      <c r="G12" s="133"/>
      <c r="H12" s="123"/>
    </row>
    <row r="13" spans="1:57" ht="28.5" customHeight="1" thickBot="1">
      <c r="A13" s="134" t="s">
        <v>44</v>
      </c>
      <c r="B13" s="135"/>
      <c r="C13" s="135"/>
      <c r="D13" s="135"/>
      <c r="E13" s="136"/>
      <c r="F13" s="136"/>
      <c r="G13" s="137"/>
      <c r="H13" s="123"/>
    </row>
    <row r="14" spans="1:57" ht="17.25" customHeight="1" thickBot="1">
      <c r="A14" s="138" t="s">
        <v>45</v>
      </c>
      <c r="B14" s="139"/>
      <c r="C14" s="140"/>
      <c r="D14" s="141" t="s">
        <v>46</v>
      </c>
      <c r="E14" s="142"/>
      <c r="F14" s="142"/>
      <c r="G14" s="140"/>
    </row>
    <row r="15" spans="1:57" ht="15.95" customHeight="1">
      <c r="A15" s="143"/>
      <c r="B15" s="144" t="s">
        <v>47</v>
      </c>
      <c r="C15" s="145">
        <f>'SO01 2 Rek'!E12</f>
        <v>0</v>
      </c>
      <c r="D15" s="146">
        <f>'SO01 2 Rek'!A20</f>
        <v>0</v>
      </c>
      <c r="E15" s="147"/>
      <c r="F15" s="148"/>
      <c r="G15" s="145">
        <f>'SO01 2 Rek'!I20</f>
        <v>0</v>
      </c>
    </row>
    <row r="16" spans="1:57" ht="15.95" customHeight="1">
      <c r="A16" s="143" t="s">
        <v>48</v>
      </c>
      <c r="B16" s="144" t="s">
        <v>49</v>
      </c>
      <c r="C16" s="145">
        <f>'SO01 2 Rek'!F12</f>
        <v>0</v>
      </c>
      <c r="D16" s="149"/>
      <c r="E16" s="150"/>
      <c r="F16" s="151"/>
      <c r="G16" s="145"/>
    </row>
    <row r="17" spans="1:7" ht="15.95" customHeight="1">
      <c r="A17" s="143" t="s">
        <v>50</v>
      </c>
      <c r="B17" s="144" t="s">
        <v>51</v>
      </c>
      <c r="C17" s="145">
        <f>'SO01 2 Rek'!H12</f>
        <v>0</v>
      </c>
      <c r="D17" s="149"/>
      <c r="E17" s="150"/>
      <c r="F17" s="151"/>
      <c r="G17" s="145"/>
    </row>
    <row r="18" spans="1:7" ht="15.95" customHeight="1">
      <c r="A18" s="152" t="s">
        <v>52</v>
      </c>
      <c r="B18" s="153" t="s">
        <v>53</v>
      </c>
      <c r="C18" s="145">
        <f>'SO01 2 Rek'!G12</f>
        <v>0</v>
      </c>
      <c r="D18" s="149"/>
      <c r="E18" s="150"/>
      <c r="F18" s="151"/>
      <c r="G18" s="145"/>
    </row>
    <row r="19" spans="1:7" ht="15.95" customHeight="1">
      <c r="A19" s="154" t="s">
        <v>54</v>
      </c>
      <c r="B19" s="144"/>
      <c r="C19" s="145">
        <f>SUM(C15:C18)</f>
        <v>0</v>
      </c>
      <c r="D19" s="155"/>
      <c r="E19" s="150"/>
      <c r="F19" s="151"/>
      <c r="G19" s="145"/>
    </row>
    <row r="20" spans="1:7" ht="15.95" customHeight="1">
      <c r="A20" s="154"/>
      <c r="B20" s="144"/>
      <c r="C20" s="145"/>
      <c r="D20" s="149"/>
      <c r="E20" s="150"/>
      <c r="F20" s="151"/>
      <c r="G20" s="145"/>
    </row>
    <row r="21" spans="1:7" ht="15.95" customHeight="1">
      <c r="A21" s="154" t="s">
        <v>27</v>
      </c>
      <c r="B21" s="144"/>
      <c r="C21" s="145">
        <f>'SO01 2 Rek'!I12</f>
        <v>0</v>
      </c>
      <c r="D21" s="149"/>
      <c r="E21" s="150"/>
      <c r="F21" s="151"/>
      <c r="G21" s="145"/>
    </row>
    <row r="22" spans="1:7" ht="15.95" customHeight="1">
      <c r="A22" s="156" t="s">
        <v>55</v>
      </c>
      <c r="B22" s="123"/>
      <c r="C22" s="145">
        <f>C19+C21</f>
        <v>0</v>
      </c>
      <c r="D22" s="149" t="s">
        <v>56</v>
      </c>
      <c r="E22" s="150"/>
      <c r="F22" s="151"/>
      <c r="G22" s="145">
        <f>G23-SUM(G15:G21)</f>
        <v>0</v>
      </c>
    </row>
    <row r="23" spans="1:7" ht="15.95" customHeight="1" thickBot="1">
      <c r="A23" s="157" t="s">
        <v>57</v>
      </c>
      <c r="B23" s="158"/>
      <c r="C23" s="159">
        <f>C22+G23</f>
        <v>0</v>
      </c>
      <c r="D23" s="160" t="s">
        <v>58</v>
      </c>
      <c r="E23" s="161"/>
      <c r="F23" s="162"/>
      <c r="G23" s="145">
        <f>'SO01 2 Rek'!H18</f>
        <v>0</v>
      </c>
    </row>
    <row r="24" spans="1:7">
      <c r="A24" s="163" t="s">
        <v>59</v>
      </c>
      <c r="B24" s="164"/>
      <c r="C24" s="165"/>
      <c r="D24" s="164" t="s">
        <v>60</v>
      </c>
      <c r="E24" s="164"/>
      <c r="F24" s="166" t="s">
        <v>61</v>
      </c>
      <c r="G24" s="167"/>
    </row>
    <row r="25" spans="1:7">
      <c r="A25" s="156" t="s">
        <v>62</v>
      </c>
      <c r="B25" s="123"/>
      <c r="C25" s="168"/>
      <c r="D25" s="123" t="s">
        <v>62</v>
      </c>
      <c r="F25" s="169" t="s">
        <v>62</v>
      </c>
      <c r="G25" s="170"/>
    </row>
    <row r="26" spans="1:7" ht="37.5" customHeight="1">
      <c r="A26" s="156" t="s">
        <v>63</v>
      </c>
      <c r="B26" s="171"/>
      <c r="C26" s="168"/>
      <c r="D26" s="123" t="s">
        <v>63</v>
      </c>
      <c r="F26" s="169" t="s">
        <v>63</v>
      </c>
      <c r="G26" s="170"/>
    </row>
    <row r="27" spans="1:7">
      <c r="A27" s="156"/>
      <c r="B27" s="172"/>
      <c r="C27" s="168"/>
      <c r="D27" s="123"/>
      <c r="F27" s="169"/>
      <c r="G27" s="170"/>
    </row>
    <row r="28" spans="1:7">
      <c r="A28" s="156" t="s">
        <v>64</v>
      </c>
      <c r="B28" s="123"/>
      <c r="C28" s="168"/>
      <c r="D28" s="169" t="s">
        <v>65</v>
      </c>
      <c r="E28" s="168"/>
      <c r="F28" s="173" t="s">
        <v>65</v>
      </c>
      <c r="G28" s="170"/>
    </row>
    <row r="29" spans="1:7" ht="69" customHeight="1">
      <c r="A29" s="156"/>
      <c r="B29" s="123"/>
      <c r="C29" s="174"/>
      <c r="D29" s="175"/>
      <c r="E29" s="174"/>
      <c r="F29" s="123"/>
      <c r="G29" s="170"/>
    </row>
    <row r="30" spans="1:7">
      <c r="A30" s="176" t="s">
        <v>11</v>
      </c>
      <c r="B30" s="177"/>
      <c r="C30" s="178">
        <v>20</v>
      </c>
      <c r="D30" s="177" t="s">
        <v>66</v>
      </c>
      <c r="E30" s="179"/>
      <c r="F30" s="180">
        <f>ROUND(C23-F32,0)</f>
        <v>0</v>
      </c>
      <c r="G30" s="181"/>
    </row>
    <row r="31" spans="1:7">
      <c r="A31" s="176" t="s">
        <v>67</v>
      </c>
      <c r="B31" s="177"/>
      <c r="C31" s="178">
        <f>C30</f>
        <v>20</v>
      </c>
      <c r="D31" s="177" t="s">
        <v>68</v>
      </c>
      <c r="E31" s="179"/>
      <c r="F31" s="180">
        <f>ROUND(PRODUCT(F30,C31/100),1)</f>
        <v>0</v>
      </c>
      <c r="G31" s="181"/>
    </row>
    <row r="32" spans="1:7">
      <c r="A32" s="176" t="s">
        <v>11</v>
      </c>
      <c r="B32" s="177"/>
      <c r="C32" s="178">
        <v>0</v>
      </c>
      <c r="D32" s="177" t="s">
        <v>68</v>
      </c>
      <c r="E32" s="179"/>
      <c r="F32" s="180">
        <v>0</v>
      </c>
      <c r="G32" s="181"/>
    </row>
    <row r="33" spans="1:8">
      <c r="A33" s="176" t="s">
        <v>67</v>
      </c>
      <c r="B33" s="182"/>
      <c r="C33" s="183">
        <f>C32</f>
        <v>0</v>
      </c>
      <c r="D33" s="177" t="s">
        <v>68</v>
      </c>
      <c r="E33" s="151"/>
      <c r="F33" s="180">
        <f>ROUND(PRODUCT(F32,C33/100),1)</f>
        <v>0</v>
      </c>
      <c r="G33" s="181"/>
    </row>
    <row r="34" spans="1:8" s="189" customFormat="1" ht="19.5" customHeight="1" thickBot="1">
      <c r="A34" s="184" t="s">
        <v>69</v>
      </c>
      <c r="B34" s="185"/>
      <c r="C34" s="185"/>
      <c r="D34" s="185"/>
      <c r="E34" s="186"/>
      <c r="F34" s="187">
        <f>CEILING(SUM(F30:F33),IF(SUM(F30:F33)&gt;=0,1,-1))</f>
        <v>0</v>
      </c>
      <c r="G34" s="188"/>
    </row>
    <row r="36" spans="1:8">
      <c r="A36" s="1" t="s">
        <v>70</v>
      </c>
      <c r="B36" s="1"/>
      <c r="C36" s="1"/>
      <c r="D36" s="1"/>
      <c r="E36" s="1"/>
      <c r="F36" s="1"/>
      <c r="G36" s="1"/>
      <c r="H36" t="s">
        <v>1</v>
      </c>
    </row>
    <row r="37" spans="1:8" ht="14.25" customHeight="1">
      <c r="A37" s="1"/>
      <c r="B37" s="190"/>
      <c r="C37" s="190"/>
      <c r="D37" s="190"/>
      <c r="E37" s="190"/>
      <c r="F37" s="190"/>
      <c r="G37" s="190"/>
      <c r="H37" t="s">
        <v>1</v>
      </c>
    </row>
    <row r="38" spans="1:8" ht="12.75" customHeight="1">
      <c r="A38" s="191"/>
      <c r="B38" s="190"/>
      <c r="C38" s="190"/>
      <c r="D38" s="190"/>
      <c r="E38" s="190"/>
      <c r="F38" s="190"/>
      <c r="G38" s="190"/>
      <c r="H38" t="s">
        <v>1</v>
      </c>
    </row>
    <row r="39" spans="1:8">
      <c r="A39" s="191"/>
      <c r="B39" s="190"/>
      <c r="C39" s="190"/>
      <c r="D39" s="190"/>
      <c r="E39" s="190"/>
      <c r="F39" s="190"/>
      <c r="G39" s="190"/>
      <c r="H39" t="s">
        <v>1</v>
      </c>
    </row>
    <row r="40" spans="1:8">
      <c r="A40" s="191"/>
      <c r="B40" s="190"/>
      <c r="C40" s="190"/>
      <c r="D40" s="190"/>
      <c r="E40" s="190"/>
      <c r="F40" s="190"/>
      <c r="G40" s="190"/>
      <c r="H40" t="s">
        <v>1</v>
      </c>
    </row>
    <row r="41" spans="1:8">
      <c r="A41" s="191"/>
      <c r="B41" s="190"/>
      <c r="C41" s="190"/>
      <c r="D41" s="190"/>
      <c r="E41" s="190"/>
      <c r="F41" s="190"/>
      <c r="G41" s="190"/>
      <c r="H41" t="s">
        <v>1</v>
      </c>
    </row>
    <row r="42" spans="1:8">
      <c r="A42" s="191"/>
      <c r="B42" s="190"/>
      <c r="C42" s="190"/>
      <c r="D42" s="190"/>
      <c r="E42" s="190"/>
      <c r="F42" s="190"/>
      <c r="G42" s="190"/>
      <c r="H42" t="s">
        <v>1</v>
      </c>
    </row>
    <row r="43" spans="1:8">
      <c r="A43" s="191"/>
      <c r="B43" s="190"/>
      <c r="C43" s="190"/>
      <c r="D43" s="190"/>
      <c r="E43" s="190"/>
      <c r="F43" s="190"/>
      <c r="G43" s="190"/>
      <c r="H43" t="s">
        <v>1</v>
      </c>
    </row>
    <row r="44" spans="1:8">
      <c r="A44" s="191"/>
      <c r="B44" s="190"/>
      <c r="C44" s="190"/>
      <c r="D44" s="190"/>
      <c r="E44" s="190"/>
      <c r="F44" s="190"/>
      <c r="G44" s="190"/>
      <c r="H44" t="s">
        <v>1</v>
      </c>
    </row>
    <row r="45" spans="1:8" ht="0.75" customHeight="1">
      <c r="A45" s="191"/>
      <c r="B45" s="190"/>
      <c r="C45" s="190"/>
      <c r="D45" s="190"/>
      <c r="E45" s="190"/>
      <c r="F45" s="190"/>
      <c r="G45" s="190"/>
      <c r="H45" t="s">
        <v>1</v>
      </c>
    </row>
    <row r="46" spans="1:8">
      <c r="B46" s="192"/>
      <c r="C46" s="192"/>
      <c r="D46" s="192"/>
      <c r="E46" s="192"/>
      <c r="F46" s="192"/>
      <c r="G46" s="192"/>
    </row>
    <row r="47" spans="1:8">
      <c r="B47" s="192"/>
      <c r="C47" s="192"/>
      <c r="D47" s="192"/>
      <c r="E47" s="192"/>
      <c r="F47" s="192"/>
      <c r="G47" s="192"/>
    </row>
    <row r="48" spans="1:8">
      <c r="B48" s="192"/>
      <c r="C48" s="192"/>
      <c r="D48" s="192"/>
      <c r="E48" s="192"/>
      <c r="F48" s="192"/>
      <c r="G48" s="192"/>
    </row>
    <row r="49" spans="2:7">
      <c r="B49" s="192"/>
      <c r="C49" s="192"/>
      <c r="D49" s="192"/>
      <c r="E49" s="192"/>
      <c r="F49" s="192"/>
      <c r="G49" s="192"/>
    </row>
    <row r="50" spans="2:7">
      <c r="B50" s="192"/>
      <c r="C50" s="192"/>
      <c r="D50" s="192"/>
      <c r="E50" s="192"/>
      <c r="F50" s="192"/>
      <c r="G50" s="192"/>
    </row>
    <row r="51" spans="2:7">
      <c r="B51" s="192"/>
      <c r="C51" s="192"/>
      <c r="D51" s="192"/>
      <c r="E51" s="192"/>
      <c r="F51" s="192"/>
      <c r="G51" s="192"/>
    </row>
    <row r="52" spans="2:7">
      <c r="B52" s="192"/>
      <c r="C52" s="192"/>
      <c r="D52" s="192"/>
      <c r="E52" s="192"/>
      <c r="F52" s="192"/>
      <c r="G52" s="192"/>
    </row>
    <row r="53" spans="2:7">
      <c r="B53" s="192"/>
      <c r="C53" s="192"/>
      <c r="D53" s="192"/>
      <c r="E53" s="192"/>
      <c r="F53" s="192"/>
      <c r="G53" s="192"/>
    </row>
    <row r="54" spans="2:7">
      <c r="B54" s="192"/>
      <c r="C54" s="192"/>
      <c r="D54" s="192"/>
      <c r="E54" s="192"/>
      <c r="F54" s="192"/>
      <c r="G54" s="192"/>
    </row>
    <row r="55" spans="2:7">
      <c r="B55" s="192"/>
      <c r="C55" s="192"/>
      <c r="D55" s="192"/>
      <c r="E55" s="192"/>
      <c r="F55" s="192"/>
      <c r="G55" s="192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2"/>
  <dimension ref="A1:BE69"/>
  <sheetViews>
    <sheetView workbookViewId="0">
      <selection sqref="A1:B1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>
      <c r="A1" s="193" t="s">
        <v>2</v>
      </c>
      <c r="B1" s="194"/>
      <c r="C1" s="195" t="s">
        <v>102</v>
      </c>
      <c r="D1" s="196"/>
      <c r="E1" s="197"/>
      <c r="F1" s="196"/>
      <c r="G1" s="198" t="s">
        <v>71</v>
      </c>
      <c r="H1" s="199">
        <v>2</v>
      </c>
      <c r="I1" s="200"/>
    </row>
    <row r="2" spans="1:57" ht="13.5" thickBot="1">
      <c r="A2" s="201" t="s">
        <v>72</v>
      </c>
      <c r="B2" s="202"/>
      <c r="C2" s="203" t="s">
        <v>105</v>
      </c>
      <c r="D2" s="204"/>
      <c r="E2" s="205"/>
      <c r="F2" s="204"/>
      <c r="G2" s="206" t="s">
        <v>575</v>
      </c>
      <c r="H2" s="207"/>
      <c r="I2" s="208"/>
    </row>
    <row r="3" spans="1:57" ht="13.5" thickTop="1">
      <c r="F3" s="123"/>
    </row>
    <row r="4" spans="1:57" ht="19.5" customHeight="1">
      <c r="A4" s="209" t="s">
        <v>73</v>
      </c>
      <c r="B4" s="210"/>
      <c r="C4" s="210"/>
      <c r="D4" s="210"/>
      <c r="E4" s="211"/>
      <c r="F4" s="210"/>
      <c r="G4" s="210"/>
      <c r="H4" s="210"/>
      <c r="I4" s="210"/>
    </row>
    <row r="5" spans="1:57" ht="13.5" thickBot="1"/>
    <row r="6" spans="1:57" s="123" customFormat="1" ht="13.5" thickBot="1">
      <c r="A6" s="212"/>
      <c r="B6" s="213" t="s">
        <v>74</v>
      </c>
      <c r="C6" s="213"/>
      <c r="D6" s="214"/>
      <c r="E6" s="215" t="s">
        <v>23</v>
      </c>
      <c r="F6" s="216" t="s">
        <v>24</v>
      </c>
      <c r="G6" s="216" t="s">
        <v>25</v>
      </c>
      <c r="H6" s="216" t="s">
        <v>26</v>
      </c>
      <c r="I6" s="217" t="s">
        <v>27</v>
      </c>
    </row>
    <row r="7" spans="1:57" s="123" customFormat="1">
      <c r="A7" s="322" t="str">
        <f>'SO01 2 Pol'!B7</f>
        <v>21.1.</v>
      </c>
      <c r="B7" s="69" t="str">
        <f>'SO01 2 Pol'!C7</f>
        <v>ELEKTROINSTALACE</v>
      </c>
      <c r="D7" s="218"/>
      <c r="E7" s="323">
        <f>'SO01 2 Pol'!BA36</f>
        <v>0</v>
      </c>
      <c r="F7" s="324">
        <f>'SO01 2 Pol'!BB36</f>
        <v>0</v>
      </c>
      <c r="G7" s="324">
        <f>'SO01 2 Pol'!BC36</f>
        <v>0</v>
      </c>
      <c r="H7" s="324">
        <f>'SO01 2 Pol'!BD36</f>
        <v>0</v>
      </c>
      <c r="I7" s="325">
        <f>'SO01 2 Pol'!BE36</f>
        <v>0</v>
      </c>
    </row>
    <row r="8" spans="1:57" s="123" customFormat="1">
      <c r="A8" s="322" t="str">
        <f>'SO01 2 Pol'!B37</f>
        <v>21.2.</v>
      </c>
      <c r="B8" s="69" t="str">
        <f>'SO01 2 Pol'!C37</f>
        <v>ROZVADĚČ R-CH</v>
      </c>
      <c r="D8" s="218"/>
      <c r="E8" s="323">
        <f>'SO01 2 Pol'!BA58</f>
        <v>0</v>
      </c>
      <c r="F8" s="324">
        <f>'SO01 2 Pol'!BB58</f>
        <v>0</v>
      </c>
      <c r="G8" s="324">
        <f>'SO01 2 Pol'!BC58</f>
        <v>0</v>
      </c>
      <c r="H8" s="324">
        <f>'SO01 2 Pol'!BD58</f>
        <v>0</v>
      </c>
      <c r="I8" s="325">
        <f>'SO01 2 Pol'!BE58</f>
        <v>0</v>
      </c>
    </row>
    <row r="9" spans="1:57" s="123" customFormat="1">
      <c r="A9" s="322" t="str">
        <f>'SO01 2 Pol'!B59</f>
        <v>21.3.</v>
      </c>
      <c r="B9" s="69" t="str">
        <f>'SO01 2 Pol'!C59</f>
        <v>UZEMNĚNÍ, HROMOSVOD</v>
      </c>
      <c r="D9" s="218"/>
      <c r="E9" s="323">
        <f>'SO01 2 Pol'!BA75</f>
        <v>0</v>
      </c>
      <c r="F9" s="324">
        <f>'SO01 2 Pol'!BB75</f>
        <v>0</v>
      </c>
      <c r="G9" s="324">
        <f>'SO01 2 Pol'!BC75</f>
        <v>0</v>
      </c>
      <c r="H9" s="324">
        <f>'SO01 2 Pol'!BD75</f>
        <v>0</v>
      </c>
      <c r="I9" s="325">
        <f>'SO01 2 Pol'!BE75</f>
        <v>0</v>
      </c>
    </row>
    <row r="10" spans="1:57" s="123" customFormat="1">
      <c r="A10" s="322" t="str">
        <f>'SO01 2 Pol'!B76</f>
        <v>21.4.</v>
      </c>
      <c r="B10" s="69" t="str">
        <f>'SO01 2 Pol'!C76</f>
        <v>ZEMNÍ PRÁCE</v>
      </c>
      <c r="D10" s="218"/>
      <c r="E10" s="323">
        <f>'SO01 2 Pol'!BA85</f>
        <v>0</v>
      </c>
      <c r="F10" s="324">
        <f>'SO01 2 Pol'!BB85</f>
        <v>0</v>
      </c>
      <c r="G10" s="324">
        <f>'SO01 2 Pol'!BC85</f>
        <v>0</v>
      </c>
      <c r="H10" s="324">
        <f>'SO01 2 Pol'!BD85</f>
        <v>0</v>
      </c>
      <c r="I10" s="325">
        <f>'SO01 2 Pol'!BE85</f>
        <v>0</v>
      </c>
    </row>
    <row r="11" spans="1:57" s="123" customFormat="1" ht="13.5" thickBot="1">
      <c r="A11" s="322" t="str">
        <f>'SO01 2 Pol'!B86</f>
        <v>21.5.</v>
      </c>
      <c r="B11" s="69" t="str">
        <f>'SO01 2 Pol'!C86</f>
        <v>OSTATNÍ NÁKLADY</v>
      </c>
      <c r="D11" s="218"/>
      <c r="E11" s="323">
        <f>'SO01 2 Pol'!BA89</f>
        <v>0</v>
      </c>
      <c r="F11" s="324">
        <f>'SO01 2 Pol'!BB89</f>
        <v>0</v>
      </c>
      <c r="G11" s="324">
        <f>'SO01 2 Pol'!BC89</f>
        <v>0</v>
      </c>
      <c r="H11" s="324">
        <f>'SO01 2 Pol'!BD89</f>
        <v>0</v>
      </c>
      <c r="I11" s="325">
        <f>'SO01 2 Pol'!BE89</f>
        <v>0</v>
      </c>
    </row>
    <row r="12" spans="1:57" s="13" customFormat="1" ht="13.5" thickBot="1">
      <c r="A12" s="219"/>
      <c r="B12" s="220" t="s">
        <v>75</v>
      </c>
      <c r="C12" s="220"/>
      <c r="D12" s="221"/>
      <c r="E12" s="222">
        <f>SUM(E7:E11)</f>
        <v>0</v>
      </c>
      <c r="F12" s="223">
        <f>SUM(F7:F11)</f>
        <v>0</v>
      </c>
      <c r="G12" s="223">
        <f>SUM(G7:G11)</f>
        <v>0</v>
      </c>
      <c r="H12" s="223">
        <f>SUM(H7:H11)</f>
        <v>0</v>
      </c>
      <c r="I12" s="224">
        <f>SUM(I7:I11)</f>
        <v>0</v>
      </c>
    </row>
    <row r="13" spans="1:57">
      <c r="A13" s="123"/>
      <c r="B13" s="123"/>
      <c r="C13" s="123"/>
      <c r="D13" s="123"/>
      <c r="E13" s="123"/>
      <c r="F13" s="123"/>
      <c r="G13" s="123"/>
      <c r="H13" s="123"/>
      <c r="I13" s="123"/>
    </row>
    <row r="14" spans="1:57" ht="19.5" customHeight="1">
      <c r="A14" s="210" t="s">
        <v>76</v>
      </c>
      <c r="B14" s="210"/>
      <c r="C14" s="210"/>
      <c r="D14" s="210"/>
      <c r="E14" s="210"/>
      <c r="F14" s="210"/>
      <c r="G14" s="225"/>
      <c r="H14" s="210"/>
      <c r="I14" s="210"/>
      <c r="BA14" s="129"/>
      <c r="BB14" s="129"/>
      <c r="BC14" s="129"/>
      <c r="BD14" s="129"/>
      <c r="BE14" s="129"/>
    </row>
    <row r="15" spans="1:57" ht="13.5" thickBot="1"/>
    <row r="16" spans="1:57">
      <c r="A16" s="163" t="s">
        <v>77</v>
      </c>
      <c r="B16" s="164"/>
      <c r="C16" s="164"/>
      <c r="D16" s="226"/>
      <c r="E16" s="227" t="s">
        <v>78</v>
      </c>
      <c r="F16" s="228" t="s">
        <v>12</v>
      </c>
      <c r="G16" s="229" t="s">
        <v>79</v>
      </c>
      <c r="H16" s="230"/>
      <c r="I16" s="231" t="s">
        <v>78</v>
      </c>
    </row>
    <row r="17" spans="1:53">
      <c r="A17" s="232"/>
      <c r="B17" s="233"/>
      <c r="C17" s="233"/>
      <c r="D17" s="234"/>
      <c r="E17" s="235"/>
      <c r="F17" s="236"/>
      <c r="G17" s="237">
        <f>CHOOSE(BA17+1,E12+F12,E12+F12+H12,E12+F12+G12+H12,E12,F12,H12,G12,H12+G12,0)</f>
        <v>0</v>
      </c>
      <c r="H17" s="238"/>
      <c r="I17" s="239">
        <f>E17+F17*G17/100</f>
        <v>0</v>
      </c>
      <c r="BA17">
        <v>8</v>
      </c>
    </row>
    <row r="18" spans="1:53" ht="13.5" thickBot="1">
      <c r="A18" s="240"/>
      <c r="B18" s="241" t="s">
        <v>80</v>
      </c>
      <c r="C18" s="242"/>
      <c r="D18" s="243"/>
      <c r="E18" s="244"/>
      <c r="F18" s="245"/>
      <c r="G18" s="245"/>
      <c r="H18" s="246">
        <f>SUM(I17:I17)</f>
        <v>0</v>
      </c>
      <c r="I18" s="247"/>
    </row>
    <row r="20" spans="1:53">
      <c r="B20" s="13"/>
      <c r="F20" s="248"/>
      <c r="G20" s="249"/>
      <c r="H20" s="249"/>
      <c r="I20" s="54"/>
    </row>
    <row r="21" spans="1:53">
      <c r="F21" s="248"/>
      <c r="G21" s="249"/>
      <c r="H21" s="249"/>
      <c r="I21" s="54"/>
    </row>
    <row r="22" spans="1:53">
      <c r="F22" s="248"/>
      <c r="G22" s="249"/>
      <c r="H22" s="249"/>
      <c r="I22" s="54"/>
    </row>
    <row r="23" spans="1:53">
      <c r="F23" s="248"/>
      <c r="G23" s="249"/>
      <c r="H23" s="249"/>
      <c r="I23" s="54"/>
    </row>
    <row r="24" spans="1:53">
      <c r="F24" s="248"/>
      <c r="G24" s="249"/>
      <c r="H24" s="249"/>
      <c r="I24" s="54"/>
    </row>
    <row r="25" spans="1:53">
      <c r="F25" s="248"/>
      <c r="G25" s="249"/>
      <c r="H25" s="249"/>
      <c r="I25" s="54"/>
    </row>
    <row r="26" spans="1:53">
      <c r="F26" s="248"/>
      <c r="G26" s="249"/>
      <c r="H26" s="249"/>
      <c r="I26" s="54"/>
    </row>
    <row r="27" spans="1:53">
      <c r="F27" s="248"/>
      <c r="G27" s="249"/>
      <c r="H27" s="249"/>
      <c r="I27" s="54"/>
    </row>
    <row r="28" spans="1:53">
      <c r="F28" s="248"/>
      <c r="G28" s="249"/>
      <c r="H28" s="249"/>
      <c r="I28" s="54"/>
    </row>
    <row r="29" spans="1:53">
      <c r="F29" s="248"/>
      <c r="G29" s="249"/>
      <c r="H29" s="249"/>
      <c r="I29" s="54"/>
    </row>
    <row r="30" spans="1:53">
      <c r="F30" s="248"/>
      <c r="G30" s="249"/>
      <c r="H30" s="249"/>
      <c r="I30" s="54"/>
    </row>
    <row r="31" spans="1:53">
      <c r="F31" s="248"/>
      <c r="G31" s="249"/>
      <c r="H31" s="249"/>
      <c r="I31" s="54"/>
    </row>
    <row r="32" spans="1:53">
      <c r="F32" s="248"/>
      <c r="G32" s="249"/>
      <c r="H32" s="249"/>
      <c r="I32" s="54"/>
    </row>
    <row r="33" spans="6:9">
      <c r="F33" s="248"/>
      <c r="G33" s="249"/>
      <c r="H33" s="249"/>
      <c r="I33" s="54"/>
    </row>
    <row r="34" spans="6:9">
      <c r="F34" s="248"/>
      <c r="G34" s="249"/>
      <c r="H34" s="249"/>
      <c r="I34" s="54"/>
    </row>
    <row r="35" spans="6:9">
      <c r="F35" s="248"/>
      <c r="G35" s="249"/>
      <c r="H35" s="249"/>
      <c r="I35" s="54"/>
    </row>
    <row r="36" spans="6:9">
      <c r="F36" s="248"/>
      <c r="G36" s="249"/>
      <c r="H36" s="249"/>
      <c r="I36" s="54"/>
    </row>
    <row r="37" spans="6:9">
      <c r="F37" s="248"/>
      <c r="G37" s="249"/>
      <c r="H37" s="249"/>
      <c r="I37" s="54"/>
    </row>
    <row r="38" spans="6:9">
      <c r="F38" s="248"/>
      <c r="G38" s="249"/>
      <c r="H38" s="249"/>
      <c r="I38" s="54"/>
    </row>
    <row r="39" spans="6:9">
      <c r="F39" s="248"/>
      <c r="G39" s="249"/>
      <c r="H39" s="249"/>
      <c r="I39" s="54"/>
    </row>
    <row r="40" spans="6:9">
      <c r="F40" s="248"/>
      <c r="G40" s="249"/>
      <c r="H40" s="249"/>
      <c r="I40" s="54"/>
    </row>
    <row r="41" spans="6:9">
      <c r="F41" s="248"/>
      <c r="G41" s="249"/>
      <c r="H41" s="249"/>
      <c r="I41" s="54"/>
    </row>
    <row r="42" spans="6:9">
      <c r="F42" s="248"/>
      <c r="G42" s="249"/>
      <c r="H42" s="249"/>
      <c r="I42" s="54"/>
    </row>
    <row r="43" spans="6:9">
      <c r="F43" s="248"/>
      <c r="G43" s="249"/>
      <c r="H43" s="249"/>
      <c r="I43" s="54"/>
    </row>
    <row r="44" spans="6:9">
      <c r="F44" s="248"/>
      <c r="G44" s="249"/>
      <c r="H44" s="249"/>
      <c r="I44" s="54"/>
    </row>
    <row r="45" spans="6:9">
      <c r="F45" s="248"/>
      <c r="G45" s="249"/>
      <c r="H45" s="249"/>
      <c r="I45" s="54"/>
    </row>
    <row r="46" spans="6:9">
      <c r="F46" s="248"/>
      <c r="G46" s="249"/>
      <c r="H46" s="249"/>
      <c r="I46" s="54"/>
    </row>
    <row r="47" spans="6:9">
      <c r="F47" s="248"/>
      <c r="G47" s="249"/>
      <c r="H47" s="249"/>
      <c r="I47" s="54"/>
    </row>
    <row r="48" spans="6:9">
      <c r="F48" s="248"/>
      <c r="G48" s="249"/>
      <c r="H48" s="249"/>
      <c r="I48" s="54"/>
    </row>
    <row r="49" spans="6:9">
      <c r="F49" s="248"/>
      <c r="G49" s="249"/>
      <c r="H49" s="249"/>
      <c r="I49" s="54"/>
    </row>
    <row r="50" spans="6:9">
      <c r="F50" s="248"/>
      <c r="G50" s="249"/>
      <c r="H50" s="249"/>
      <c r="I50" s="54"/>
    </row>
    <row r="51" spans="6:9">
      <c r="F51" s="248"/>
      <c r="G51" s="249"/>
      <c r="H51" s="249"/>
      <c r="I51" s="54"/>
    </row>
    <row r="52" spans="6:9">
      <c r="F52" s="248"/>
      <c r="G52" s="249"/>
      <c r="H52" s="249"/>
      <c r="I52" s="54"/>
    </row>
    <row r="53" spans="6:9">
      <c r="F53" s="248"/>
      <c r="G53" s="249"/>
      <c r="H53" s="249"/>
      <c r="I53" s="54"/>
    </row>
    <row r="54" spans="6:9">
      <c r="F54" s="248"/>
      <c r="G54" s="249"/>
      <c r="H54" s="249"/>
      <c r="I54" s="54"/>
    </row>
    <row r="55" spans="6:9">
      <c r="F55" s="248"/>
      <c r="G55" s="249"/>
      <c r="H55" s="249"/>
      <c r="I55" s="54"/>
    </row>
    <row r="56" spans="6:9">
      <c r="F56" s="248"/>
      <c r="G56" s="249"/>
      <c r="H56" s="249"/>
      <c r="I56" s="54"/>
    </row>
    <row r="57" spans="6:9">
      <c r="F57" s="248"/>
      <c r="G57" s="249"/>
      <c r="H57" s="249"/>
      <c r="I57" s="54"/>
    </row>
    <row r="58" spans="6:9">
      <c r="F58" s="248"/>
      <c r="G58" s="249"/>
      <c r="H58" s="249"/>
      <c r="I58" s="54"/>
    </row>
    <row r="59" spans="6:9">
      <c r="F59" s="248"/>
      <c r="G59" s="249"/>
      <c r="H59" s="249"/>
      <c r="I59" s="54"/>
    </row>
    <row r="60" spans="6:9">
      <c r="F60" s="248"/>
      <c r="G60" s="249"/>
      <c r="H60" s="249"/>
      <c r="I60" s="54"/>
    </row>
    <row r="61" spans="6:9">
      <c r="F61" s="248"/>
      <c r="G61" s="249"/>
      <c r="H61" s="249"/>
      <c r="I61" s="54"/>
    </row>
    <row r="62" spans="6:9">
      <c r="F62" s="248"/>
      <c r="G62" s="249"/>
      <c r="H62" s="249"/>
      <c r="I62" s="54"/>
    </row>
    <row r="63" spans="6:9">
      <c r="F63" s="248"/>
      <c r="G63" s="249"/>
      <c r="H63" s="249"/>
      <c r="I63" s="54"/>
    </row>
    <row r="64" spans="6:9">
      <c r="F64" s="248"/>
      <c r="G64" s="249"/>
      <c r="H64" s="249"/>
      <c r="I64" s="54"/>
    </row>
    <row r="65" spans="6:9">
      <c r="F65" s="248"/>
      <c r="G65" s="249"/>
      <c r="H65" s="249"/>
      <c r="I65" s="54"/>
    </row>
    <row r="66" spans="6:9">
      <c r="F66" s="248"/>
      <c r="G66" s="249"/>
      <c r="H66" s="249"/>
      <c r="I66" s="54"/>
    </row>
    <row r="67" spans="6:9">
      <c r="F67" s="248"/>
      <c r="G67" s="249"/>
      <c r="H67" s="249"/>
      <c r="I67" s="54"/>
    </row>
    <row r="68" spans="6:9">
      <c r="F68" s="248"/>
      <c r="G68" s="249"/>
      <c r="H68" s="249"/>
      <c r="I68" s="54"/>
    </row>
    <row r="69" spans="6:9">
      <c r="F69" s="248"/>
      <c r="G69" s="249"/>
      <c r="H69" s="249"/>
      <c r="I69" s="54"/>
    </row>
  </sheetData>
  <mergeCells count="4">
    <mergeCell ref="A1:B1"/>
    <mergeCell ref="A2:B2"/>
    <mergeCell ref="G2:I2"/>
    <mergeCell ref="H18:I18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"/>
  <dimension ref="A1:CB162"/>
  <sheetViews>
    <sheetView showGridLines="0" showZeros="0" zoomScaleSheetLayoutView="100" workbookViewId="0">
      <selection activeCell="J1" sqref="J1:J65536 K1:K65536"/>
    </sheetView>
  </sheetViews>
  <sheetFormatPr defaultRowHeight="12.75"/>
  <cols>
    <col min="1" max="1" width="4.42578125" style="251" customWidth="1"/>
    <col min="2" max="2" width="11.5703125" style="251" customWidth="1"/>
    <col min="3" max="3" width="40.42578125" style="251" customWidth="1"/>
    <col min="4" max="4" width="5.5703125" style="251" customWidth="1"/>
    <col min="5" max="5" width="8.5703125" style="264" customWidth="1"/>
    <col min="6" max="6" width="9.85546875" style="251" customWidth="1"/>
    <col min="7" max="7" width="13.85546875" style="251" customWidth="1"/>
    <col min="8" max="8" width="11.7109375" style="251" hidden="1" customWidth="1"/>
    <col min="9" max="9" width="11.5703125" style="251" hidden="1" customWidth="1"/>
    <col min="10" max="10" width="11" style="251" hidden="1" customWidth="1"/>
    <col min="11" max="11" width="10.42578125" style="251" hidden="1" customWidth="1"/>
    <col min="12" max="12" width="75.42578125" style="251" customWidth="1"/>
    <col min="13" max="13" width="45.28515625" style="251" customWidth="1"/>
    <col min="14" max="16384" width="9.140625" style="251"/>
  </cols>
  <sheetData>
    <row r="1" spans="1:80" ht="15.75">
      <c r="A1" s="250" t="s">
        <v>99</v>
      </c>
      <c r="B1" s="250"/>
      <c r="C1" s="250"/>
      <c r="D1" s="250"/>
      <c r="E1" s="250"/>
      <c r="F1" s="250"/>
      <c r="G1" s="250"/>
    </row>
    <row r="2" spans="1:80" ht="14.25" customHeight="1" thickBot="1">
      <c r="B2" s="252"/>
      <c r="C2" s="253"/>
      <c r="D2" s="253"/>
      <c r="E2" s="254"/>
      <c r="F2" s="253"/>
      <c r="G2" s="253"/>
    </row>
    <row r="3" spans="1:80" ht="13.5" thickTop="1">
      <c r="A3" s="193" t="s">
        <v>2</v>
      </c>
      <c r="B3" s="194"/>
      <c r="C3" s="195" t="s">
        <v>102</v>
      </c>
      <c r="D3" s="196"/>
      <c r="E3" s="255" t="s">
        <v>81</v>
      </c>
      <c r="F3" s="256">
        <f>'SO01 2 Rek'!H1</f>
        <v>2</v>
      </c>
      <c r="G3" s="257"/>
    </row>
    <row r="4" spans="1:80" ht="13.5" thickBot="1">
      <c r="A4" s="258" t="s">
        <v>72</v>
      </c>
      <c r="B4" s="202"/>
      <c r="C4" s="203" t="s">
        <v>105</v>
      </c>
      <c r="D4" s="204"/>
      <c r="E4" s="259" t="str">
        <f>'SO01 2 Rek'!G2</f>
        <v>ELEKTROINSTALACE</v>
      </c>
      <c r="F4" s="260"/>
      <c r="G4" s="261"/>
    </row>
    <row r="5" spans="1:80" ht="13.5" thickTop="1">
      <c r="A5" s="262"/>
      <c r="B5" s="263"/>
      <c r="C5" s="263"/>
      <c r="G5" s="265"/>
    </row>
    <row r="6" spans="1:80" ht="27" customHeight="1">
      <c r="A6" s="266" t="s">
        <v>82</v>
      </c>
      <c r="B6" s="267" t="s">
        <v>83</v>
      </c>
      <c r="C6" s="267" t="s">
        <v>84</v>
      </c>
      <c r="D6" s="267" t="s">
        <v>85</v>
      </c>
      <c r="E6" s="268" t="s">
        <v>86</v>
      </c>
      <c r="F6" s="267" t="s">
        <v>87</v>
      </c>
      <c r="G6" s="269" t="s">
        <v>88</v>
      </c>
      <c r="H6" s="270" t="s">
        <v>89</v>
      </c>
      <c r="I6" s="270" t="s">
        <v>90</v>
      </c>
      <c r="J6" s="270" t="s">
        <v>91</v>
      </c>
      <c r="K6" s="270" t="s">
        <v>92</v>
      </c>
    </row>
    <row r="7" spans="1:80">
      <c r="A7" s="271" t="s">
        <v>93</v>
      </c>
      <c r="B7" s="272" t="s">
        <v>576</v>
      </c>
      <c r="C7" s="273" t="s">
        <v>575</v>
      </c>
      <c r="D7" s="274"/>
      <c r="E7" s="275"/>
      <c r="F7" s="275"/>
      <c r="G7" s="276"/>
      <c r="H7" s="277"/>
      <c r="I7" s="278"/>
      <c r="J7" s="279"/>
      <c r="K7" s="280"/>
      <c r="O7" s="281">
        <v>1</v>
      </c>
    </row>
    <row r="8" spans="1:80">
      <c r="A8" s="282">
        <v>1</v>
      </c>
      <c r="B8" s="283" t="s">
        <v>578</v>
      </c>
      <c r="C8" s="284" t="s">
        <v>579</v>
      </c>
      <c r="D8" s="285" t="s">
        <v>117</v>
      </c>
      <c r="E8" s="286">
        <v>6</v>
      </c>
      <c r="F8" s="286">
        <v>0</v>
      </c>
      <c r="G8" s="287">
        <f>E8*F8</f>
        <v>0</v>
      </c>
      <c r="H8" s="288">
        <v>0</v>
      </c>
      <c r="I8" s="289">
        <f>E8*H8</f>
        <v>0</v>
      </c>
      <c r="J8" s="288">
        <v>0</v>
      </c>
      <c r="K8" s="289">
        <f>E8*J8</f>
        <v>0</v>
      </c>
      <c r="O8" s="281">
        <v>2</v>
      </c>
      <c r="AA8" s="251">
        <v>1</v>
      </c>
      <c r="AB8" s="251">
        <v>1</v>
      </c>
      <c r="AC8" s="251">
        <v>1</v>
      </c>
      <c r="AZ8" s="251">
        <v>1</v>
      </c>
      <c r="BA8" s="251">
        <f>IF(AZ8=1,G8,0)</f>
        <v>0</v>
      </c>
      <c r="BB8" s="251">
        <f>IF(AZ8=2,G8,0)</f>
        <v>0</v>
      </c>
      <c r="BC8" s="251">
        <f>IF(AZ8=3,G8,0)</f>
        <v>0</v>
      </c>
      <c r="BD8" s="251">
        <f>IF(AZ8=4,G8,0)</f>
        <v>0</v>
      </c>
      <c r="BE8" s="251">
        <f>IF(AZ8=5,G8,0)</f>
        <v>0</v>
      </c>
      <c r="CA8" s="290">
        <v>1</v>
      </c>
      <c r="CB8" s="290">
        <v>1</v>
      </c>
    </row>
    <row r="9" spans="1:80" ht="22.5">
      <c r="A9" s="282">
        <v>2</v>
      </c>
      <c r="B9" s="283" t="s">
        <v>580</v>
      </c>
      <c r="C9" s="284" t="s">
        <v>581</v>
      </c>
      <c r="D9" s="285" t="s">
        <v>96</v>
      </c>
      <c r="E9" s="286">
        <v>3</v>
      </c>
      <c r="F9" s="286">
        <v>0</v>
      </c>
      <c r="G9" s="287">
        <f>E9*F9</f>
        <v>0</v>
      </c>
      <c r="H9" s="288">
        <v>0</v>
      </c>
      <c r="I9" s="289">
        <f>E9*H9</f>
        <v>0</v>
      </c>
      <c r="J9" s="288">
        <v>0</v>
      </c>
      <c r="K9" s="289">
        <f>E9*J9</f>
        <v>0</v>
      </c>
      <c r="O9" s="281">
        <v>2</v>
      </c>
      <c r="AA9" s="251">
        <v>1</v>
      </c>
      <c r="AB9" s="251">
        <v>1</v>
      </c>
      <c r="AC9" s="251">
        <v>1</v>
      </c>
      <c r="AZ9" s="251">
        <v>1</v>
      </c>
      <c r="BA9" s="251">
        <f>IF(AZ9=1,G9,0)</f>
        <v>0</v>
      </c>
      <c r="BB9" s="251">
        <f>IF(AZ9=2,G9,0)</f>
        <v>0</v>
      </c>
      <c r="BC9" s="251">
        <f>IF(AZ9=3,G9,0)</f>
        <v>0</v>
      </c>
      <c r="BD9" s="251">
        <f>IF(AZ9=4,G9,0)</f>
        <v>0</v>
      </c>
      <c r="BE9" s="251">
        <f>IF(AZ9=5,G9,0)</f>
        <v>0</v>
      </c>
      <c r="CA9" s="290">
        <v>1</v>
      </c>
      <c r="CB9" s="290">
        <v>1</v>
      </c>
    </row>
    <row r="10" spans="1:80">
      <c r="A10" s="282">
        <v>3</v>
      </c>
      <c r="B10" s="283" t="s">
        <v>582</v>
      </c>
      <c r="C10" s="284" t="s">
        <v>583</v>
      </c>
      <c r="D10" s="285" t="s">
        <v>96</v>
      </c>
      <c r="E10" s="286">
        <v>8</v>
      </c>
      <c r="F10" s="286">
        <v>0</v>
      </c>
      <c r="G10" s="287">
        <f>E10*F10</f>
        <v>0</v>
      </c>
      <c r="H10" s="288">
        <v>0</v>
      </c>
      <c r="I10" s="289">
        <f>E10*H10</f>
        <v>0</v>
      </c>
      <c r="J10" s="288">
        <v>0</v>
      </c>
      <c r="K10" s="289">
        <f>E10*J10</f>
        <v>0</v>
      </c>
      <c r="O10" s="281">
        <v>2</v>
      </c>
      <c r="AA10" s="251">
        <v>1</v>
      </c>
      <c r="AB10" s="251">
        <v>1</v>
      </c>
      <c r="AC10" s="251">
        <v>1</v>
      </c>
      <c r="AZ10" s="251">
        <v>1</v>
      </c>
      <c r="BA10" s="251">
        <f>IF(AZ10=1,G10,0)</f>
        <v>0</v>
      </c>
      <c r="BB10" s="251">
        <f>IF(AZ10=2,G10,0)</f>
        <v>0</v>
      </c>
      <c r="BC10" s="251">
        <f>IF(AZ10=3,G10,0)</f>
        <v>0</v>
      </c>
      <c r="BD10" s="251">
        <f>IF(AZ10=4,G10,0)</f>
        <v>0</v>
      </c>
      <c r="BE10" s="251">
        <f>IF(AZ10=5,G10,0)</f>
        <v>0</v>
      </c>
      <c r="CA10" s="290">
        <v>1</v>
      </c>
      <c r="CB10" s="290">
        <v>1</v>
      </c>
    </row>
    <row r="11" spans="1:80">
      <c r="A11" s="282">
        <v>4</v>
      </c>
      <c r="B11" s="283" t="s">
        <v>584</v>
      </c>
      <c r="C11" s="284" t="s">
        <v>585</v>
      </c>
      <c r="D11" s="285" t="s">
        <v>96</v>
      </c>
      <c r="E11" s="286">
        <v>3</v>
      </c>
      <c r="F11" s="286">
        <v>0</v>
      </c>
      <c r="G11" s="287">
        <f>E11*F11</f>
        <v>0</v>
      </c>
      <c r="H11" s="288">
        <v>0</v>
      </c>
      <c r="I11" s="289">
        <f>E11*H11</f>
        <v>0</v>
      </c>
      <c r="J11" s="288">
        <v>0</v>
      </c>
      <c r="K11" s="289">
        <f>E11*J11</f>
        <v>0</v>
      </c>
      <c r="O11" s="281">
        <v>2</v>
      </c>
      <c r="AA11" s="251">
        <v>1</v>
      </c>
      <c r="AB11" s="251">
        <v>1</v>
      </c>
      <c r="AC11" s="251">
        <v>1</v>
      </c>
      <c r="AZ11" s="251">
        <v>1</v>
      </c>
      <c r="BA11" s="251">
        <f>IF(AZ11=1,G11,0)</f>
        <v>0</v>
      </c>
      <c r="BB11" s="251">
        <f>IF(AZ11=2,G11,0)</f>
        <v>0</v>
      </c>
      <c r="BC11" s="251">
        <f>IF(AZ11=3,G11,0)</f>
        <v>0</v>
      </c>
      <c r="BD11" s="251">
        <f>IF(AZ11=4,G11,0)</f>
        <v>0</v>
      </c>
      <c r="BE11" s="251">
        <f>IF(AZ11=5,G11,0)</f>
        <v>0</v>
      </c>
      <c r="CA11" s="290">
        <v>1</v>
      </c>
      <c r="CB11" s="290">
        <v>1</v>
      </c>
    </row>
    <row r="12" spans="1:80">
      <c r="A12" s="282">
        <v>5</v>
      </c>
      <c r="B12" s="283" t="s">
        <v>586</v>
      </c>
      <c r="C12" s="284" t="s">
        <v>587</v>
      </c>
      <c r="D12" s="285" t="s">
        <v>96</v>
      </c>
      <c r="E12" s="286">
        <v>1</v>
      </c>
      <c r="F12" s="286">
        <v>0</v>
      </c>
      <c r="G12" s="287">
        <f>E12*F12</f>
        <v>0</v>
      </c>
      <c r="H12" s="288">
        <v>0</v>
      </c>
      <c r="I12" s="289">
        <f>E12*H12</f>
        <v>0</v>
      </c>
      <c r="J12" s="288">
        <v>0</v>
      </c>
      <c r="K12" s="289">
        <f>E12*J12</f>
        <v>0</v>
      </c>
      <c r="O12" s="281">
        <v>2</v>
      </c>
      <c r="AA12" s="251">
        <v>1</v>
      </c>
      <c r="AB12" s="251">
        <v>1</v>
      </c>
      <c r="AC12" s="251">
        <v>1</v>
      </c>
      <c r="AZ12" s="251">
        <v>1</v>
      </c>
      <c r="BA12" s="251">
        <f>IF(AZ12=1,G12,0)</f>
        <v>0</v>
      </c>
      <c r="BB12" s="251">
        <f>IF(AZ12=2,G12,0)</f>
        <v>0</v>
      </c>
      <c r="BC12" s="251">
        <f>IF(AZ12=3,G12,0)</f>
        <v>0</v>
      </c>
      <c r="BD12" s="251">
        <f>IF(AZ12=4,G12,0)</f>
        <v>0</v>
      </c>
      <c r="BE12" s="251">
        <f>IF(AZ12=5,G12,0)</f>
        <v>0</v>
      </c>
      <c r="CA12" s="290">
        <v>1</v>
      </c>
      <c r="CB12" s="290">
        <v>1</v>
      </c>
    </row>
    <row r="13" spans="1:80">
      <c r="A13" s="282">
        <v>6</v>
      </c>
      <c r="B13" s="283" t="s">
        <v>588</v>
      </c>
      <c r="C13" s="284" t="s">
        <v>589</v>
      </c>
      <c r="D13" s="285" t="s">
        <v>96</v>
      </c>
      <c r="E13" s="286">
        <v>12</v>
      </c>
      <c r="F13" s="286">
        <v>0</v>
      </c>
      <c r="G13" s="287">
        <f>E13*F13</f>
        <v>0</v>
      </c>
      <c r="H13" s="288">
        <v>0</v>
      </c>
      <c r="I13" s="289">
        <f>E13*H13</f>
        <v>0</v>
      </c>
      <c r="J13" s="288">
        <v>0</v>
      </c>
      <c r="K13" s="289">
        <f>E13*J13</f>
        <v>0</v>
      </c>
      <c r="O13" s="281">
        <v>2</v>
      </c>
      <c r="AA13" s="251">
        <v>1</v>
      </c>
      <c r="AB13" s="251">
        <v>1</v>
      </c>
      <c r="AC13" s="251">
        <v>1</v>
      </c>
      <c r="AZ13" s="251">
        <v>1</v>
      </c>
      <c r="BA13" s="251">
        <f>IF(AZ13=1,G13,0)</f>
        <v>0</v>
      </c>
      <c r="BB13" s="251">
        <f>IF(AZ13=2,G13,0)</f>
        <v>0</v>
      </c>
      <c r="BC13" s="251">
        <f>IF(AZ13=3,G13,0)</f>
        <v>0</v>
      </c>
      <c r="BD13" s="251">
        <f>IF(AZ13=4,G13,0)</f>
        <v>0</v>
      </c>
      <c r="BE13" s="251">
        <f>IF(AZ13=5,G13,0)</f>
        <v>0</v>
      </c>
      <c r="CA13" s="290">
        <v>1</v>
      </c>
      <c r="CB13" s="290">
        <v>1</v>
      </c>
    </row>
    <row r="14" spans="1:80">
      <c r="A14" s="282">
        <v>7</v>
      </c>
      <c r="B14" s="283" t="s">
        <v>590</v>
      </c>
      <c r="C14" s="284" t="s">
        <v>591</v>
      </c>
      <c r="D14" s="285" t="s">
        <v>117</v>
      </c>
      <c r="E14" s="286">
        <v>40</v>
      </c>
      <c r="F14" s="286">
        <v>0</v>
      </c>
      <c r="G14" s="287">
        <f>E14*F14</f>
        <v>0</v>
      </c>
      <c r="H14" s="288">
        <v>0</v>
      </c>
      <c r="I14" s="289">
        <f>E14*H14</f>
        <v>0</v>
      </c>
      <c r="J14" s="288">
        <v>0</v>
      </c>
      <c r="K14" s="289">
        <f>E14*J14</f>
        <v>0</v>
      </c>
      <c r="O14" s="281">
        <v>2</v>
      </c>
      <c r="AA14" s="251">
        <v>1</v>
      </c>
      <c r="AB14" s="251">
        <v>1</v>
      </c>
      <c r="AC14" s="251">
        <v>1</v>
      </c>
      <c r="AZ14" s="251">
        <v>1</v>
      </c>
      <c r="BA14" s="251">
        <f>IF(AZ14=1,G14,0)</f>
        <v>0</v>
      </c>
      <c r="BB14" s="251">
        <f>IF(AZ14=2,G14,0)</f>
        <v>0</v>
      </c>
      <c r="BC14" s="251">
        <f>IF(AZ14=3,G14,0)</f>
        <v>0</v>
      </c>
      <c r="BD14" s="251">
        <f>IF(AZ14=4,G14,0)</f>
        <v>0</v>
      </c>
      <c r="BE14" s="251">
        <f>IF(AZ14=5,G14,0)</f>
        <v>0</v>
      </c>
      <c r="CA14" s="290">
        <v>1</v>
      </c>
      <c r="CB14" s="290">
        <v>1</v>
      </c>
    </row>
    <row r="15" spans="1:80">
      <c r="A15" s="282">
        <v>8</v>
      </c>
      <c r="B15" s="283" t="s">
        <v>592</v>
      </c>
      <c r="C15" s="284" t="s">
        <v>593</v>
      </c>
      <c r="D15" s="285" t="s">
        <v>117</v>
      </c>
      <c r="E15" s="286">
        <v>105</v>
      </c>
      <c r="F15" s="286">
        <v>0</v>
      </c>
      <c r="G15" s="287">
        <f>E15*F15</f>
        <v>0</v>
      </c>
      <c r="H15" s="288">
        <v>0</v>
      </c>
      <c r="I15" s="289">
        <f>E15*H15</f>
        <v>0</v>
      </c>
      <c r="J15" s="288">
        <v>0</v>
      </c>
      <c r="K15" s="289">
        <f>E15*J15</f>
        <v>0</v>
      </c>
      <c r="O15" s="281">
        <v>2</v>
      </c>
      <c r="AA15" s="251">
        <v>1</v>
      </c>
      <c r="AB15" s="251">
        <v>1</v>
      </c>
      <c r="AC15" s="251">
        <v>1</v>
      </c>
      <c r="AZ15" s="251">
        <v>1</v>
      </c>
      <c r="BA15" s="251">
        <f>IF(AZ15=1,G15,0)</f>
        <v>0</v>
      </c>
      <c r="BB15" s="251">
        <f>IF(AZ15=2,G15,0)</f>
        <v>0</v>
      </c>
      <c r="BC15" s="251">
        <f>IF(AZ15=3,G15,0)</f>
        <v>0</v>
      </c>
      <c r="BD15" s="251">
        <f>IF(AZ15=4,G15,0)</f>
        <v>0</v>
      </c>
      <c r="BE15" s="251">
        <f>IF(AZ15=5,G15,0)</f>
        <v>0</v>
      </c>
      <c r="CA15" s="290">
        <v>1</v>
      </c>
      <c r="CB15" s="290">
        <v>1</v>
      </c>
    </row>
    <row r="16" spans="1:80">
      <c r="A16" s="282">
        <v>9</v>
      </c>
      <c r="B16" s="283" t="s">
        <v>594</v>
      </c>
      <c r="C16" s="284" t="s">
        <v>595</v>
      </c>
      <c r="D16" s="285" t="s">
        <v>117</v>
      </c>
      <c r="E16" s="286">
        <v>35</v>
      </c>
      <c r="F16" s="286">
        <v>0</v>
      </c>
      <c r="G16" s="287">
        <f>E16*F16</f>
        <v>0</v>
      </c>
      <c r="H16" s="288">
        <v>0</v>
      </c>
      <c r="I16" s="289">
        <f>E16*H16</f>
        <v>0</v>
      </c>
      <c r="J16" s="288">
        <v>0</v>
      </c>
      <c r="K16" s="289">
        <f>E16*J16</f>
        <v>0</v>
      </c>
      <c r="O16" s="281">
        <v>2</v>
      </c>
      <c r="AA16" s="251">
        <v>1</v>
      </c>
      <c r="AB16" s="251">
        <v>1</v>
      </c>
      <c r="AC16" s="251">
        <v>1</v>
      </c>
      <c r="AZ16" s="251">
        <v>1</v>
      </c>
      <c r="BA16" s="251">
        <f>IF(AZ16=1,G16,0)</f>
        <v>0</v>
      </c>
      <c r="BB16" s="251">
        <f>IF(AZ16=2,G16,0)</f>
        <v>0</v>
      </c>
      <c r="BC16" s="251">
        <f>IF(AZ16=3,G16,0)</f>
        <v>0</v>
      </c>
      <c r="BD16" s="251">
        <f>IF(AZ16=4,G16,0)</f>
        <v>0</v>
      </c>
      <c r="BE16" s="251">
        <f>IF(AZ16=5,G16,0)</f>
        <v>0</v>
      </c>
      <c r="CA16" s="290">
        <v>1</v>
      </c>
      <c r="CB16" s="290">
        <v>1</v>
      </c>
    </row>
    <row r="17" spans="1:80">
      <c r="A17" s="282">
        <v>10</v>
      </c>
      <c r="B17" s="283" t="s">
        <v>596</v>
      </c>
      <c r="C17" s="284" t="s">
        <v>597</v>
      </c>
      <c r="D17" s="285" t="s">
        <v>117</v>
      </c>
      <c r="E17" s="286">
        <v>22</v>
      </c>
      <c r="F17" s="286">
        <v>0</v>
      </c>
      <c r="G17" s="287">
        <f>E17*F17</f>
        <v>0</v>
      </c>
      <c r="H17" s="288">
        <v>0</v>
      </c>
      <c r="I17" s="289">
        <f>E17*H17</f>
        <v>0</v>
      </c>
      <c r="J17" s="288">
        <v>0</v>
      </c>
      <c r="K17" s="289">
        <f>E17*J17</f>
        <v>0</v>
      </c>
      <c r="O17" s="281">
        <v>2</v>
      </c>
      <c r="AA17" s="251">
        <v>1</v>
      </c>
      <c r="AB17" s="251">
        <v>1</v>
      </c>
      <c r="AC17" s="251">
        <v>1</v>
      </c>
      <c r="AZ17" s="251">
        <v>1</v>
      </c>
      <c r="BA17" s="251">
        <f>IF(AZ17=1,G17,0)</f>
        <v>0</v>
      </c>
      <c r="BB17" s="251">
        <f>IF(AZ17=2,G17,0)</f>
        <v>0</v>
      </c>
      <c r="BC17" s="251">
        <f>IF(AZ17=3,G17,0)</f>
        <v>0</v>
      </c>
      <c r="BD17" s="251">
        <f>IF(AZ17=4,G17,0)</f>
        <v>0</v>
      </c>
      <c r="BE17" s="251">
        <f>IF(AZ17=5,G17,0)</f>
        <v>0</v>
      </c>
      <c r="CA17" s="290">
        <v>1</v>
      </c>
      <c r="CB17" s="290">
        <v>1</v>
      </c>
    </row>
    <row r="18" spans="1:80">
      <c r="A18" s="282">
        <v>11</v>
      </c>
      <c r="B18" s="283" t="s">
        <v>598</v>
      </c>
      <c r="C18" s="284" t="s">
        <v>599</v>
      </c>
      <c r="D18" s="285" t="s">
        <v>117</v>
      </c>
      <c r="E18" s="286">
        <v>60</v>
      </c>
      <c r="F18" s="286">
        <v>0</v>
      </c>
      <c r="G18" s="287">
        <f>E18*F18</f>
        <v>0</v>
      </c>
      <c r="H18" s="288">
        <v>0</v>
      </c>
      <c r="I18" s="289">
        <f>E18*H18</f>
        <v>0</v>
      </c>
      <c r="J18" s="288">
        <v>0</v>
      </c>
      <c r="K18" s="289">
        <f>E18*J18</f>
        <v>0</v>
      </c>
      <c r="O18" s="281">
        <v>2</v>
      </c>
      <c r="AA18" s="251">
        <v>1</v>
      </c>
      <c r="AB18" s="251">
        <v>1</v>
      </c>
      <c r="AC18" s="251">
        <v>1</v>
      </c>
      <c r="AZ18" s="251">
        <v>1</v>
      </c>
      <c r="BA18" s="251">
        <f>IF(AZ18=1,G18,0)</f>
        <v>0</v>
      </c>
      <c r="BB18" s="251">
        <f>IF(AZ18=2,G18,0)</f>
        <v>0</v>
      </c>
      <c r="BC18" s="251">
        <f>IF(AZ18=3,G18,0)</f>
        <v>0</v>
      </c>
      <c r="BD18" s="251">
        <f>IF(AZ18=4,G18,0)</f>
        <v>0</v>
      </c>
      <c r="BE18" s="251">
        <f>IF(AZ18=5,G18,0)</f>
        <v>0</v>
      </c>
      <c r="CA18" s="290">
        <v>1</v>
      </c>
      <c r="CB18" s="290">
        <v>1</v>
      </c>
    </row>
    <row r="19" spans="1:80">
      <c r="A19" s="282">
        <v>12</v>
      </c>
      <c r="B19" s="283" t="s">
        <v>600</v>
      </c>
      <c r="C19" s="284" t="s">
        <v>601</v>
      </c>
      <c r="D19" s="285" t="s">
        <v>117</v>
      </c>
      <c r="E19" s="286">
        <v>14</v>
      </c>
      <c r="F19" s="286">
        <v>0</v>
      </c>
      <c r="G19" s="287">
        <f>E19*F19</f>
        <v>0</v>
      </c>
      <c r="H19" s="288">
        <v>0</v>
      </c>
      <c r="I19" s="289">
        <f>E19*H19</f>
        <v>0</v>
      </c>
      <c r="J19" s="288">
        <v>0</v>
      </c>
      <c r="K19" s="289">
        <f>E19*J19</f>
        <v>0</v>
      </c>
      <c r="O19" s="281">
        <v>2</v>
      </c>
      <c r="AA19" s="251">
        <v>1</v>
      </c>
      <c r="AB19" s="251">
        <v>1</v>
      </c>
      <c r="AC19" s="251">
        <v>1</v>
      </c>
      <c r="AZ19" s="251">
        <v>1</v>
      </c>
      <c r="BA19" s="251">
        <f>IF(AZ19=1,G19,0)</f>
        <v>0</v>
      </c>
      <c r="BB19" s="251">
        <f>IF(AZ19=2,G19,0)</f>
        <v>0</v>
      </c>
      <c r="BC19" s="251">
        <f>IF(AZ19=3,G19,0)</f>
        <v>0</v>
      </c>
      <c r="BD19" s="251">
        <f>IF(AZ19=4,G19,0)</f>
        <v>0</v>
      </c>
      <c r="BE19" s="251">
        <f>IF(AZ19=5,G19,0)</f>
        <v>0</v>
      </c>
      <c r="CA19" s="290">
        <v>1</v>
      </c>
      <c r="CB19" s="290">
        <v>1</v>
      </c>
    </row>
    <row r="20" spans="1:80">
      <c r="A20" s="282">
        <v>13</v>
      </c>
      <c r="B20" s="283" t="s">
        <v>602</v>
      </c>
      <c r="C20" s="284" t="s">
        <v>603</v>
      </c>
      <c r="D20" s="285" t="s">
        <v>117</v>
      </c>
      <c r="E20" s="286">
        <v>15</v>
      </c>
      <c r="F20" s="286">
        <v>0</v>
      </c>
      <c r="G20" s="287">
        <f>E20*F20</f>
        <v>0</v>
      </c>
      <c r="H20" s="288">
        <v>0</v>
      </c>
      <c r="I20" s="289">
        <f>E20*H20</f>
        <v>0</v>
      </c>
      <c r="J20" s="288">
        <v>0</v>
      </c>
      <c r="K20" s="289">
        <f>E20*J20</f>
        <v>0</v>
      </c>
      <c r="O20" s="281">
        <v>2</v>
      </c>
      <c r="AA20" s="251">
        <v>1</v>
      </c>
      <c r="AB20" s="251">
        <v>1</v>
      </c>
      <c r="AC20" s="251">
        <v>1</v>
      </c>
      <c r="AZ20" s="251">
        <v>1</v>
      </c>
      <c r="BA20" s="251">
        <f>IF(AZ20=1,G20,0)</f>
        <v>0</v>
      </c>
      <c r="BB20" s="251">
        <f>IF(AZ20=2,G20,0)</f>
        <v>0</v>
      </c>
      <c r="BC20" s="251">
        <f>IF(AZ20=3,G20,0)</f>
        <v>0</v>
      </c>
      <c r="BD20" s="251">
        <f>IF(AZ20=4,G20,0)</f>
        <v>0</v>
      </c>
      <c r="BE20" s="251">
        <f>IF(AZ20=5,G20,0)</f>
        <v>0</v>
      </c>
      <c r="CA20" s="290">
        <v>1</v>
      </c>
      <c r="CB20" s="290">
        <v>1</v>
      </c>
    </row>
    <row r="21" spans="1:80">
      <c r="A21" s="282">
        <v>14</v>
      </c>
      <c r="B21" s="283" t="s">
        <v>604</v>
      </c>
      <c r="C21" s="284" t="s">
        <v>605</v>
      </c>
      <c r="D21" s="285" t="s">
        <v>117</v>
      </c>
      <c r="E21" s="286">
        <v>22</v>
      </c>
      <c r="F21" s="286">
        <v>0</v>
      </c>
      <c r="G21" s="287">
        <f>E21*F21</f>
        <v>0</v>
      </c>
      <c r="H21" s="288">
        <v>0</v>
      </c>
      <c r="I21" s="289">
        <f>E21*H21</f>
        <v>0</v>
      </c>
      <c r="J21" s="288">
        <v>0</v>
      </c>
      <c r="K21" s="289">
        <f>E21*J21</f>
        <v>0</v>
      </c>
      <c r="O21" s="281">
        <v>2</v>
      </c>
      <c r="AA21" s="251">
        <v>1</v>
      </c>
      <c r="AB21" s="251">
        <v>1</v>
      </c>
      <c r="AC21" s="251">
        <v>1</v>
      </c>
      <c r="AZ21" s="251">
        <v>1</v>
      </c>
      <c r="BA21" s="251">
        <f>IF(AZ21=1,G21,0)</f>
        <v>0</v>
      </c>
      <c r="BB21" s="251">
        <f>IF(AZ21=2,G21,0)</f>
        <v>0</v>
      </c>
      <c r="BC21" s="251">
        <f>IF(AZ21=3,G21,0)</f>
        <v>0</v>
      </c>
      <c r="BD21" s="251">
        <f>IF(AZ21=4,G21,0)</f>
        <v>0</v>
      </c>
      <c r="BE21" s="251">
        <f>IF(AZ21=5,G21,0)</f>
        <v>0</v>
      </c>
      <c r="CA21" s="290">
        <v>1</v>
      </c>
      <c r="CB21" s="290">
        <v>1</v>
      </c>
    </row>
    <row r="22" spans="1:80">
      <c r="A22" s="282">
        <v>15</v>
      </c>
      <c r="B22" s="283" t="s">
        <v>606</v>
      </c>
      <c r="C22" s="284" t="s">
        <v>607</v>
      </c>
      <c r="D22" s="285" t="s">
        <v>117</v>
      </c>
      <c r="E22" s="286">
        <v>5</v>
      </c>
      <c r="F22" s="286">
        <v>0</v>
      </c>
      <c r="G22" s="287">
        <f>E22*F22</f>
        <v>0</v>
      </c>
      <c r="H22" s="288">
        <v>0</v>
      </c>
      <c r="I22" s="289">
        <f>E22*H22</f>
        <v>0</v>
      </c>
      <c r="J22" s="288">
        <v>0</v>
      </c>
      <c r="K22" s="289">
        <f>E22*J22</f>
        <v>0</v>
      </c>
      <c r="O22" s="281">
        <v>2</v>
      </c>
      <c r="AA22" s="251">
        <v>1</v>
      </c>
      <c r="AB22" s="251">
        <v>1</v>
      </c>
      <c r="AC22" s="251">
        <v>1</v>
      </c>
      <c r="AZ22" s="251">
        <v>1</v>
      </c>
      <c r="BA22" s="251">
        <f>IF(AZ22=1,G22,0)</f>
        <v>0</v>
      </c>
      <c r="BB22" s="251">
        <f>IF(AZ22=2,G22,0)</f>
        <v>0</v>
      </c>
      <c r="BC22" s="251">
        <f>IF(AZ22=3,G22,0)</f>
        <v>0</v>
      </c>
      <c r="BD22" s="251">
        <f>IF(AZ22=4,G22,0)</f>
        <v>0</v>
      </c>
      <c r="BE22" s="251">
        <f>IF(AZ22=5,G22,0)</f>
        <v>0</v>
      </c>
      <c r="CA22" s="290">
        <v>1</v>
      </c>
      <c r="CB22" s="290">
        <v>1</v>
      </c>
    </row>
    <row r="23" spans="1:80">
      <c r="A23" s="282">
        <v>16</v>
      </c>
      <c r="B23" s="283" t="s">
        <v>608</v>
      </c>
      <c r="C23" s="284" t="s">
        <v>609</v>
      </c>
      <c r="D23" s="285" t="s">
        <v>96</v>
      </c>
      <c r="E23" s="286">
        <v>4</v>
      </c>
      <c r="F23" s="286">
        <v>0</v>
      </c>
      <c r="G23" s="287">
        <f>E23*F23</f>
        <v>0</v>
      </c>
      <c r="H23" s="288">
        <v>0</v>
      </c>
      <c r="I23" s="289">
        <f>E23*H23</f>
        <v>0</v>
      </c>
      <c r="J23" s="288">
        <v>0</v>
      </c>
      <c r="K23" s="289">
        <f>E23*J23</f>
        <v>0</v>
      </c>
      <c r="O23" s="281">
        <v>2</v>
      </c>
      <c r="AA23" s="251">
        <v>1</v>
      </c>
      <c r="AB23" s="251">
        <v>1</v>
      </c>
      <c r="AC23" s="251">
        <v>1</v>
      </c>
      <c r="AZ23" s="251">
        <v>1</v>
      </c>
      <c r="BA23" s="251">
        <f>IF(AZ23=1,G23,0)</f>
        <v>0</v>
      </c>
      <c r="BB23" s="251">
        <f>IF(AZ23=2,G23,0)</f>
        <v>0</v>
      </c>
      <c r="BC23" s="251">
        <f>IF(AZ23=3,G23,0)</f>
        <v>0</v>
      </c>
      <c r="BD23" s="251">
        <f>IF(AZ23=4,G23,0)</f>
        <v>0</v>
      </c>
      <c r="BE23" s="251">
        <f>IF(AZ23=5,G23,0)</f>
        <v>0</v>
      </c>
      <c r="CA23" s="290">
        <v>1</v>
      </c>
      <c r="CB23" s="290">
        <v>1</v>
      </c>
    </row>
    <row r="24" spans="1:80" ht="22.5">
      <c r="A24" s="282">
        <v>17</v>
      </c>
      <c r="B24" s="283" t="s">
        <v>610</v>
      </c>
      <c r="C24" s="284" t="s">
        <v>611</v>
      </c>
      <c r="D24" s="285" t="s">
        <v>96</v>
      </c>
      <c r="E24" s="286">
        <v>1</v>
      </c>
      <c r="F24" s="286">
        <v>0</v>
      </c>
      <c r="G24" s="287">
        <f>E24*F24</f>
        <v>0</v>
      </c>
      <c r="H24" s="288">
        <v>0</v>
      </c>
      <c r="I24" s="289">
        <f>E24*H24</f>
        <v>0</v>
      </c>
      <c r="J24" s="288">
        <v>0</v>
      </c>
      <c r="K24" s="289">
        <f>E24*J24</f>
        <v>0</v>
      </c>
      <c r="O24" s="281">
        <v>2</v>
      </c>
      <c r="AA24" s="251">
        <v>1</v>
      </c>
      <c r="AB24" s="251">
        <v>1</v>
      </c>
      <c r="AC24" s="251">
        <v>1</v>
      </c>
      <c r="AZ24" s="251">
        <v>1</v>
      </c>
      <c r="BA24" s="251">
        <f>IF(AZ24=1,G24,0)</f>
        <v>0</v>
      </c>
      <c r="BB24" s="251">
        <f>IF(AZ24=2,G24,0)</f>
        <v>0</v>
      </c>
      <c r="BC24" s="251">
        <f>IF(AZ24=3,G24,0)</f>
        <v>0</v>
      </c>
      <c r="BD24" s="251">
        <f>IF(AZ24=4,G24,0)</f>
        <v>0</v>
      </c>
      <c r="BE24" s="251">
        <f>IF(AZ24=5,G24,0)</f>
        <v>0</v>
      </c>
      <c r="CA24" s="290">
        <v>1</v>
      </c>
      <c r="CB24" s="290">
        <v>1</v>
      </c>
    </row>
    <row r="25" spans="1:80">
      <c r="A25" s="282">
        <v>18</v>
      </c>
      <c r="B25" s="283" t="s">
        <v>612</v>
      </c>
      <c r="C25" s="284" t="s">
        <v>613</v>
      </c>
      <c r="D25" s="285" t="s">
        <v>96</v>
      </c>
      <c r="E25" s="286">
        <v>3</v>
      </c>
      <c r="F25" s="286">
        <v>0</v>
      </c>
      <c r="G25" s="287">
        <f>E25*F25</f>
        <v>0</v>
      </c>
      <c r="H25" s="288">
        <v>0</v>
      </c>
      <c r="I25" s="289">
        <f>E25*H25</f>
        <v>0</v>
      </c>
      <c r="J25" s="288">
        <v>0</v>
      </c>
      <c r="K25" s="289">
        <f>E25*J25</f>
        <v>0</v>
      </c>
      <c r="O25" s="281">
        <v>2</v>
      </c>
      <c r="AA25" s="251">
        <v>1</v>
      </c>
      <c r="AB25" s="251">
        <v>1</v>
      </c>
      <c r="AC25" s="251">
        <v>1</v>
      </c>
      <c r="AZ25" s="251">
        <v>1</v>
      </c>
      <c r="BA25" s="251">
        <f>IF(AZ25=1,G25,0)</f>
        <v>0</v>
      </c>
      <c r="BB25" s="251">
        <f>IF(AZ25=2,G25,0)</f>
        <v>0</v>
      </c>
      <c r="BC25" s="251">
        <f>IF(AZ25=3,G25,0)</f>
        <v>0</v>
      </c>
      <c r="BD25" s="251">
        <f>IF(AZ25=4,G25,0)</f>
        <v>0</v>
      </c>
      <c r="BE25" s="251">
        <f>IF(AZ25=5,G25,0)</f>
        <v>0</v>
      </c>
      <c r="CA25" s="290">
        <v>1</v>
      </c>
      <c r="CB25" s="290">
        <v>1</v>
      </c>
    </row>
    <row r="26" spans="1:80" ht="22.5">
      <c r="A26" s="282">
        <v>19</v>
      </c>
      <c r="B26" s="283" t="s">
        <v>614</v>
      </c>
      <c r="C26" s="284" t="s">
        <v>615</v>
      </c>
      <c r="D26" s="285" t="s">
        <v>96</v>
      </c>
      <c r="E26" s="286">
        <v>1</v>
      </c>
      <c r="F26" s="286">
        <v>0</v>
      </c>
      <c r="G26" s="287">
        <f>E26*F26</f>
        <v>0</v>
      </c>
      <c r="H26" s="288">
        <v>0</v>
      </c>
      <c r="I26" s="289">
        <f>E26*H26</f>
        <v>0</v>
      </c>
      <c r="J26" s="288">
        <v>0</v>
      </c>
      <c r="K26" s="289">
        <f>E26*J26</f>
        <v>0</v>
      </c>
      <c r="O26" s="281">
        <v>2</v>
      </c>
      <c r="AA26" s="251">
        <v>1</v>
      </c>
      <c r="AB26" s="251">
        <v>1</v>
      </c>
      <c r="AC26" s="251">
        <v>1</v>
      </c>
      <c r="AZ26" s="251">
        <v>1</v>
      </c>
      <c r="BA26" s="251">
        <f>IF(AZ26=1,G26,0)</f>
        <v>0</v>
      </c>
      <c r="BB26" s="251">
        <f>IF(AZ26=2,G26,0)</f>
        <v>0</v>
      </c>
      <c r="BC26" s="251">
        <f>IF(AZ26=3,G26,0)</f>
        <v>0</v>
      </c>
      <c r="BD26" s="251">
        <f>IF(AZ26=4,G26,0)</f>
        <v>0</v>
      </c>
      <c r="BE26" s="251">
        <f>IF(AZ26=5,G26,0)</f>
        <v>0</v>
      </c>
      <c r="CA26" s="290">
        <v>1</v>
      </c>
      <c r="CB26" s="290">
        <v>1</v>
      </c>
    </row>
    <row r="27" spans="1:80">
      <c r="A27" s="282">
        <v>20</v>
      </c>
      <c r="B27" s="283" t="s">
        <v>616</v>
      </c>
      <c r="C27" s="284" t="s">
        <v>617</v>
      </c>
      <c r="D27" s="285" t="s">
        <v>96</v>
      </c>
      <c r="E27" s="286">
        <v>1</v>
      </c>
      <c r="F27" s="286">
        <v>0</v>
      </c>
      <c r="G27" s="287">
        <f>E27*F27</f>
        <v>0</v>
      </c>
      <c r="H27" s="288">
        <v>0</v>
      </c>
      <c r="I27" s="289">
        <f>E27*H27</f>
        <v>0</v>
      </c>
      <c r="J27" s="288">
        <v>0</v>
      </c>
      <c r="K27" s="289">
        <f>E27*J27</f>
        <v>0</v>
      </c>
      <c r="O27" s="281">
        <v>2</v>
      </c>
      <c r="AA27" s="251">
        <v>1</v>
      </c>
      <c r="AB27" s="251">
        <v>1</v>
      </c>
      <c r="AC27" s="251">
        <v>1</v>
      </c>
      <c r="AZ27" s="251">
        <v>1</v>
      </c>
      <c r="BA27" s="251">
        <f>IF(AZ27=1,G27,0)</f>
        <v>0</v>
      </c>
      <c r="BB27" s="251">
        <f>IF(AZ27=2,G27,0)</f>
        <v>0</v>
      </c>
      <c r="BC27" s="251">
        <f>IF(AZ27=3,G27,0)</f>
        <v>0</v>
      </c>
      <c r="BD27" s="251">
        <f>IF(AZ27=4,G27,0)</f>
        <v>0</v>
      </c>
      <c r="BE27" s="251">
        <f>IF(AZ27=5,G27,0)</f>
        <v>0</v>
      </c>
      <c r="CA27" s="290">
        <v>1</v>
      </c>
      <c r="CB27" s="290">
        <v>1</v>
      </c>
    </row>
    <row r="28" spans="1:80">
      <c r="A28" s="282">
        <v>21</v>
      </c>
      <c r="B28" s="283" t="s">
        <v>618</v>
      </c>
      <c r="C28" s="284" t="s">
        <v>619</v>
      </c>
      <c r="D28" s="285" t="s">
        <v>96</v>
      </c>
      <c r="E28" s="286">
        <v>1</v>
      </c>
      <c r="F28" s="286">
        <v>0</v>
      </c>
      <c r="G28" s="287">
        <f>E28*F28</f>
        <v>0</v>
      </c>
      <c r="H28" s="288">
        <v>0</v>
      </c>
      <c r="I28" s="289">
        <f>E28*H28</f>
        <v>0</v>
      </c>
      <c r="J28" s="288">
        <v>0</v>
      </c>
      <c r="K28" s="289">
        <f>E28*J28</f>
        <v>0</v>
      </c>
      <c r="O28" s="281">
        <v>2</v>
      </c>
      <c r="AA28" s="251">
        <v>1</v>
      </c>
      <c r="AB28" s="251">
        <v>1</v>
      </c>
      <c r="AC28" s="251">
        <v>1</v>
      </c>
      <c r="AZ28" s="251">
        <v>1</v>
      </c>
      <c r="BA28" s="251">
        <f>IF(AZ28=1,G28,0)</f>
        <v>0</v>
      </c>
      <c r="BB28" s="251">
        <f>IF(AZ28=2,G28,0)</f>
        <v>0</v>
      </c>
      <c r="BC28" s="251">
        <f>IF(AZ28=3,G28,0)</f>
        <v>0</v>
      </c>
      <c r="BD28" s="251">
        <f>IF(AZ28=4,G28,0)</f>
        <v>0</v>
      </c>
      <c r="BE28" s="251">
        <f>IF(AZ28=5,G28,0)</f>
        <v>0</v>
      </c>
      <c r="CA28" s="290">
        <v>1</v>
      </c>
      <c r="CB28" s="290">
        <v>1</v>
      </c>
    </row>
    <row r="29" spans="1:80">
      <c r="A29" s="282">
        <v>22</v>
      </c>
      <c r="B29" s="283" t="s">
        <v>620</v>
      </c>
      <c r="C29" s="284" t="s">
        <v>621</v>
      </c>
      <c r="D29" s="285" t="s">
        <v>96</v>
      </c>
      <c r="E29" s="286">
        <v>1</v>
      </c>
      <c r="F29" s="286">
        <v>0</v>
      </c>
      <c r="G29" s="287">
        <f>E29*F29</f>
        <v>0</v>
      </c>
      <c r="H29" s="288">
        <v>0</v>
      </c>
      <c r="I29" s="289">
        <f>E29*H29</f>
        <v>0</v>
      </c>
      <c r="J29" s="288">
        <v>0</v>
      </c>
      <c r="K29" s="289">
        <f>E29*J29</f>
        <v>0</v>
      </c>
      <c r="O29" s="281">
        <v>2</v>
      </c>
      <c r="AA29" s="251">
        <v>1</v>
      </c>
      <c r="AB29" s="251">
        <v>1</v>
      </c>
      <c r="AC29" s="251">
        <v>1</v>
      </c>
      <c r="AZ29" s="251">
        <v>1</v>
      </c>
      <c r="BA29" s="251">
        <f>IF(AZ29=1,G29,0)</f>
        <v>0</v>
      </c>
      <c r="BB29" s="251">
        <f>IF(AZ29=2,G29,0)</f>
        <v>0</v>
      </c>
      <c r="BC29" s="251">
        <f>IF(AZ29=3,G29,0)</f>
        <v>0</v>
      </c>
      <c r="BD29" s="251">
        <f>IF(AZ29=4,G29,0)</f>
        <v>0</v>
      </c>
      <c r="BE29" s="251">
        <f>IF(AZ29=5,G29,0)</f>
        <v>0</v>
      </c>
      <c r="CA29" s="290">
        <v>1</v>
      </c>
      <c r="CB29" s="290">
        <v>1</v>
      </c>
    </row>
    <row r="30" spans="1:80" ht="22.5">
      <c r="A30" s="282">
        <v>23</v>
      </c>
      <c r="B30" s="283" t="s">
        <v>622</v>
      </c>
      <c r="C30" s="284" t="s">
        <v>623</v>
      </c>
      <c r="D30" s="285" t="s">
        <v>96</v>
      </c>
      <c r="E30" s="286">
        <v>1</v>
      </c>
      <c r="F30" s="286">
        <v>0</v>
      </c>
      <c r="G30" s="287">
        <f>E30*F30</f>
        <v>0</v>
      </c>
      <c r="H30" s="288">
        <v>0</v>
      </c>
      <c r="I30" s="289">
        <f>E30*H30</f>
        <v>0</v>
      </c>
      <c r="J30" s="288">
        <v>0</v>
      </c>
      <c r="K30" s="289">
        <f>E30*J30</f>
        <v>0</v>
      </c>
      <c r="O30" s="281">
        <v>2</v>
      </c>
      <c r="AA30" s="251">
        <v>1</v>
      </c>
      <c r="AB30" s="251">
        <v>1</v>
      </c>
      <c r="AC30" s="251">
        <v>1</v>
      </c>
      <c r="AZ30" s="251">
        <v>1</v>
      </c>
      <c r="BA30" s="251">
        <f>IF(AZ30=1,G30,0)</f>
        <v>0</v>
      </c>
      <c r="BB30" s="251">
        <f>IF(AZ30=2,G30,0)</f>
        <v>0</v>
      </c>
      <c r="BC30" s="251">
        <f>IF(AZ30=3,G30,0)</f>
        <v>0</v>
      </c>
      <c r="BD30" s="251">
        <f>IF(AZ30=4,G30,0)</f>
        <v>0</v>
      </c>
      <c r="BE30" s="251">
        <f>IF(AZ30=5,G30,0)</f>
        <v>0</v>
      </c>
      <c r="CA30" s="290">
        <v>1</v>
      </c>
      <c r="CB30" s="290">
        <v>1</v>
      </c>
    </row>
    <row r="31" spans="1:80">
      <c r="A31" s="282">
        <v>24</v>
      </c>
      <c r="B31" s="283" t="s">
        <v>624</v>
      </c>
      <c r="C31" s="284" t="s">
        <v>625</v>
      </c>
      <c r="D31" s="285" t="s">
        <v>96</v>
      </c>
      <c r="E31" s="286">
        <v>1</v>
      </c>
      <c r="F31" s="286">
        <v>0</v>
      </c>
      <c r="G31" s="287">
        <f>E31*F31</f>
        <v>0</v>
      </c>
      <c r="H31" s="288">
        <v>0</v>
      </c>
      <c r="I31" s="289">
        <f>E31*H31</f>
        <v>0</v>
      </c>
      <c r="J31" s="288">
        <v>0</v>
      </c>
      <c r="K31" s="289">
        <f>E31*J31</f>
        <v>0</v>
      </c>
      <c r="O31" s="281">
        <v>2</v>
      </c>
      <c r="AA31" s="251">
        <v>1</v>
      </c>
      <c r="AB31" s="251">
        <v>1</v>
      </c>
      <c r="AC31" s="251">
        <v>1</v>
      </c>
      <c r="AZ31" s="251">
        <v>1</v>
      </c>
      <c r="BA31" s="251">
        <f>IF(AZ31=1,G31,0)</f>
        <v>0</v>
      </c>
      <c r="BB31" s="251">
        <f>IF(AZ31=2,G31,0)</f>
        <v>0</v>
      </c>
      <c r="BC31" s="251">
        <f>IF(AZ31=3,G31,0)</f>
        <v>0</v>
      </c>
      <c r="BD31" s="251">
        <f>IF(AZ31=4,G31,0)</f>
        <v>0</v>
      </c>
      <c r="BE31" s="251">
        <f>IF(AZ31=5,G31,0)</f>
        <v>0</v>
      </c>
      <c r="CA31" s="290">
        <v>1</v>
      </c>
      <c r="CB31" s="290">
        <v>1</v>
      </c>
    </row>
    <row r="32" spans="1:80">
      <c r="A32" s="282">
        <v>25</v>
      </c>
      <c r="B32" s="283" t="s">
        <v>626</v>
      </c>
      <c r="C32" s="284" t="s">
        <v>627</v>
      </c>
      <c r="D32" s="285" t="s">
        <v>96</v>
      </c>
      <c r="E32" s="286">
        <v>2</v>
      </c>
      <c r="F32" s="286">
        <v>0</v>
      </c>
      <c r="G32" s="287">
        <f>E32*F32</f>
        <v>0</v>
      </c>
      <c r="H32" s="288">
        <v>0</v>
      </c>
      <c r="I32" s="289">
        <f>E32*H32</f>
        <v>0</v>
      </c>
      <c r="J32" s="288">
        <v>0</v>
      </c>
      <c r="K32" s="289">
        <f>E32*J32</f>
        <v>0</v>
      </c>
      <c r="O32" s="281">
        <v>2</v>
      </c>
      <c r="AA32" s="251">
        <v>1</v>
      </c>
      <c r="AB32" s="251">
        <v>1</v>
      </c>
      <c r="AC32" s="251">
        <v>1</v>
      </c>
      <c r="AZ32" s="251">
        <v>1</v>
      </c>
      <c r="BA32" s="251">
        <f>IF(AZ32=1,G32,0)</f>
        <v>0</v>
      </c>
      <c r="BB32" s="251">
        <f>IF(AZ32=2,G32,0)</f>
        <v>0</v>
      </c>
      <c r="BC32" s="251">
        <f>IF(AZ32=3,G32,0)</f>
        <v>0</v>
      </c>
      <c r="BD32" s="251">
        <f>IF(AZ32=4,G32,0)</f>
        <v>0</v>
      </c>
      <c r="BE32" s="251">
        <f>IF(AZ32=5,G32,0)</f>
        <v>0</v>
      </c>
      <c r="CA32" s="290">
        <v>1</v>
      </c>
      <c r="CB32" s="290">
        <v>1</v>
      </c>
    </row>
    <row r="33" spans="1:80">
      <c r="A33" s="282">
        <v>26</v>
      </c>
      <c r="B33" s="283" t="s">
        <v>628</v>
      </c>
      <c r="C33" s="284" t="s">
        <v>629</v>
      </c>
      <c r="D33" s="285" t="s">
        <v>12</v>
      </c>
      <c r="E33" s="286">
        <v>0.01</v>
      </c>
      <c r="F33" s="286">
        <v>0</v>
      </c>
      <c r="G33" s="287">
        <f>E33*F33</f>
        <v>0</v>
      </c>
      <c r="H33" s="288">
        <v>0</v>
      </c>
      <c r="I33" s="289">
        <f>E33*H33</f>
        <v>0</v>
      </c>
      <c r="J33" s="288">
        <v>0</v>
      </c>
      <c r="K33" s="289">
        <f>E33*J33</f>
        <v>0</v>
      </c>
      <c r="O33" s="281">
        <v>2</v>
      </c>
      <c r="AA33" s="251">
        <v>1</v>
      </c>
      <c r="AB33" s="251">
        <v>1</v>
      </c>
      <c r="AC33" s="251">
        <v>1</v>
      </c>
      <c r="AZ33" s="251">
        <v>1</v>
      </c>
      <c r="BA33" s="251">
        <f>IF(AZ33=1,G33,0)</f>
        <v>0</v>
      </c>
      <c r="BB33" s="251">
        <f>IF(AZ33=2,G33,0)</f>
        <v>0</v>
      </c>
      <c r="BC33" s="251">
        <f>IF(AZ33=3,G33,0)</f>
        <v>0</v>
      </c>
      <c r="BD33" s="251">
        <f>IF(AZ33=4,G33,0)</f>
        <v>0</v>
      </c>
      <c r="BE33" s="251">
        <f>IF(AZ33=5,G33,0)</f>
        <v>0</v>
      </c>
      <c r="CA33" s="290">
        <v>1</v>
      </c>
      <c r="CB33" s="290">
        <v>1</v>
      </c>
    </row>
    <row r="34" spans="1:80">
      <c r="A34" s="282">
        <v>27</v>
      </c>
      <c r="B34" s="283" t="s">
        <v>630</v>
      </c>
      <c r="C34" s="284" t="s">
        <v>631</v>
      </c>
      <c r="D34" s="285" t="s">
        <v>12</v>
      </c>
      <c r="E34" s="286">
        <v>0.03</v>
      </c>
      <c r="F34" s="286">
        <v>0</v>
      </c>
      <c r="G34" s="287">
        <f>E34*F34</f>
        <v>0</v>
      </c>
      <c r="H34" s="288">
        <v>0</v>
      </c>
      <c r="I34" s="289">
        <f>E34*H34</f>
        <v>0</v>
      </c>
      <c r="J34" s="288">
        <v>0</v>
      </c>
      <c r="K34" s="289">
        <f>E34*J34</f>
        <v>0</v>
      </c>
      <c r="O34" s="281">
        <v>2</v>
      </c>
      <c r="AA34" s="251">
        <v>1</v>
      </c>
      <c r="AB34" s="251">
        <v>1</v>
      </c>
      <c r="AC34" s="251">
        <v>1</v>
      </c>
      <c r="AZ34" s="251">
        <v>1</v>
      </c>
      <c r="BA34" s="251">
        <f>IF(AZ34=1,G34,0)</f>
        <v>0</v>
      </c>
      <c r="BB34" s="251">
        <f>IF(AZ34=2,G34,0)</f>
        <v>0</v>
      </c>
      <c r="BC34" s="251">
        <f>IF(AZ34=3,G34,0)</f>
        <v>0</v>
      </c>
      <c r="BD34" s="251">
        <f>IF(AZ34=4,G34,0)</f>
        <v>0</v>
      </c>
      <c r="BE34" s="251">
        <f>IF(AZ34=5,G34,0)</f>
        <v>0</v>
      </c>
      <c r="CA34" s="290">
        <v>1</v>
      </c>
      <c r="CB34" s="290">
        <v>1</v>
      </c>
    </row>
    <row r="35" spans="1:80">
      <c r="A35" s="282">
        <v>28</v>
      </c>
      <c r="B35" s="283" t="s">
        <v>632</v>
      </c>
      <c r="C35" s="284" t="s">
        <v>633</v>
      </c>
      <c r="D35" s="285" t="s">
        <v>12</v>
      </c>
      <c r="E35" s="286">
        <v>0.06</v>
      </c>
      <c r="F35" s="286">
        <v>0</v>
      </c>
      <c r="G35" s="287">
        <f>E35*F35</f>
        <v>0</v>
      </c>
      <c r="H35" s="288">
        <v>0</v>
      </c>
      <c r="I35" s="289">
        <f>E35*H35</f>
        <v>0</v>
      </c>
      <c r="J35" s="288">
        <v>0</v>
      </c>
      <c r="K35" s="289">
        <f>E35*J35</f>
        <v>0</v>
      </c>
      <c r="O35" s="281">
        <v>2</v>
      </c>
      <c r="AA35" s="251">
        <v>1</v>
      </c>
      <c r="AB35" s="251">
        <v>1</v>
      </c>
      <c r="AC35" s="251">
        <v>1</v>
      </c>
      <c r="AZ35" s="251">
        <v>1</v>
      </c>
      <c r="BA35" s="251">
        <f>IF(AZ35=1,G35,0)</f>
        <v>0</v>
      </c>
      <c r="BB35" s="251">
        <f>IF(AZ35=2,G35,0)</f>
        <v>0</v>
      </c>
      <c r="BC35" s="251">
        <f>IF(AZ35=3,G35,0)</f>
        <v>0</v>
      </c>
      <c r="BD35" s="251">
        <f>IF(AZ35=4,G35,0)</f>
        <v>0</v>
      </c>
      <c r="BE35" s="251">
        <f>IF(AZ35=5,G35,0)</f>
        <v>0</v>
      </c>
      <c r="CA35" s="290">
        <v>1</v>
      </c>
      <c r="CB35" s="290">
        <v>1</v>
      </c>
    </row>
    <row r="36" spans="1:80">
      <c r="A36" s="306"/>
      <c r="B36" s="307" t="s">
        <v>97</v>
      </c>
      <c r="C36" s="308" t="s">
        <v>577</v>
      </c>
      <c r="D36" s="309"/>
      <c r="E36" s="310"/>
      <c r="F36" s="311"/>
      <c r="G36" s="312">
        <f>SUM(G7:G35)</f>
        <v>0</v>
      </c>
      <c r="H36" s="313"/>
      <c r="I36" s="314">
        <f>SUM(I7:I35)</f>
        <v>0</v>
      </c>
      <c r="J36" s="313"/>
      <c r="K36" s="314">
        <f>SUM(K7:K35)</f>
        <v>0</v>
      </c>
      <c r="O36" s="281">
        <v>4</v>
      </c>
      <c r="BA36" s="315">
        <f>SUM(BA7:BA35)</f>
        <v>0</v>
      </c>
      <c r="BB36" s="315">
        <f>SUM(BB7:BB35)</f>
        <v>0</v>
      </c>
      <c r="BC36" s="315">
        <f>SUM(BC7:BC35)</f>
        <v>0</v>
      </c>
      <c r="BD36" s="315">
        <f>SUM(BD7:BD35)</f>
        <v>0</v>
      </c>
      <c r="BE36" s="315">
        <f>SUM(BE7:BE35)</f>
        <v>0</v>
      </c>
    </row>
    <row r="37" spans="1:80">
      <c r="A37" s="271" t="s">
        <v>93</v>
      </c>
      <c r="B37" s="272" t="s">
        <v>634</v>
      </c>
      <c r="C37" s="273" t="s">
        <v>635</v>
      </c>
      <c r="D37" s="274"/>
      <c r="E37" s="275"/>
      <c r="F37" s="275"/>
      <c r="G37" s="276"/>
      <c r="H37" s="277"/>
      <c r="I37" s="278"/>
      <c r="J37" s="279"/>
      <c r="K37" s="280"/>
      <c r="O37" s="281">
        <v>1</v>
      </c>
    </row>
    <row r="38" spans="1:80">
      <c r="A38" s="282">
        <v>29</v>
      </c>
      <c r="B38" s="283" t="s">
        <v>637</v>
      </c>
      <c r="C38" s="284" t="s">
        <v>638</v>
      </c>
      <c r="D38" s="285" t="s">
        <v>96</v>
      </c>
      <c r="E38" s="286">
        <v>1</v>
      </c>
      <c r="F38" s="286">
        <v>0</v>
      </c>
      <c r="G38" s="287">
        <f>E38*F38</f>
        <v>0</v>
      </c>
      <c r="H38" s="288">
        <v>0</v>
      </c>
      <c r="I38" s="289">
        <f>E38*H38</f>
        <v>0</v>
      </c>
      <c r="J38" s="288">
        <v>0</v>
      </c>
      <c r="K38" s="289">
        <f>E38*J38</f>
        <v>0</v>
      </c>
      <c r="O38" s="281">
        <v>2</v>
      </c>
      <c r="AA38" s="251">
        <v>1</v>
      </c>
      <c r="AB38" s="251">
        <v>1</v>
      </c>
      <c r="AC38" s="251">
        <v>1</v>
      </c>
      <c r="AZ38" s="251">
        <v>1</v>
      </c>
      <c r="BA38" s="251">
        <f>IF(AZ38=1,G38,0)</f>
        <v>0</v>
      </c>
      <c r="BB38" s="251">
        <f>IF(AZ38=2,G38,0)</f>
        <v>0</v>
      </c>
      <c r="BC38" s="251">
        <f>IF(AZ38=3,G38,0)</f>
        <v>0</v>
      </c>
      <c r="BD38" s="251">
        <f>IF(AZ38=4,G38,0)</f>
        <v>0</v>
      </c>
      <c r="BE38" s="251">
        <f>IF(AZ38=5,G38,0)</f>
        <v>0</v>
      </c>
      <c r="CA38" s="290">
        <v>1</v>
      </c>
      <c r="CB38" s="290">
        <v>1</v>
      </c>
    </row>
    <row r="39" spans="1:80">
      <c r="A39" s="282">
        <v>30</v>
      </c>
      <c r="B39" s="283" t="s">
        <v>639</v>
      </c>
      <c r="C39" s="284" t="s">
        <v>640</v>
      </c>
      <c r="D39" s="285" t="s">
        <v>96</v>
      </c>
      <c r="E39" s="286">
        <v>1</v>
      </c>
      <c r="F39" s="286">
        <v>0</v>
      </c>
      <c r="G39" s="287">
        <f>E39*F39</f>
        <v>0</v>
      </c>
      <c r="H39" s="288">
        <v>0</v>
      </c>
      <c r="I39" s="289">
        <f>E39*H39</f>
        <v>0</v>
      </c>
      <c r="J39" s="288">
        <v>0</v>
      </c>
      <c r="K39" s="289">
        <f>E39*J39</f>
        <v>0</v>
      </c>
      <c r="O39" s="281">
        <v>2</v>
      </c>
      <c r="AA39" s="251">
        <v>1</v>
      </c>
      <c r="AB39" s="251">
        <v>1</v>
      </c>
      <c r="AC39" s="251">
        <v>1</v>
      </c>
      <c r="AZ39" s="251">
        <v>1</v>
      </c>
      <c r="BA39" s="251">
        <f>IF(AZ39=1,G39,0)</f>
        <v>0</v>
      </c>
      <c r="BB39" s="251">
        <f>IF(AZ39=2,G39,0)</f>
        <v>0</v>
      </c>
      <c r="BC39" s="251">
        <f>IF(AZ39=3,G39,0)</f>
        <v>0</v>
      </c>
      <c r="BD39" s="251">
        <f>IF(AZ39=4,G39,0)</f>
        <v>0</v>
      </c>
      <c r="BE39" s="251">
        <f>IF(AZ39=5,G39,0)</f>
        <v>0</v>
      </c>
      <c r="CA39" s="290">
        <v>1</v>
      </c>
      <c r="CB39" s="290">
        <v>1</v>
      </c>
    </row>
    <row r="40" spans="1:80">
      <c r="A40" s="282">
        <v>31</v>
      </c>
      <c r="B40" s="283" t="s">
        <v>641</v>
      </c>
      <c r="C40" s="284" t="s">
        <v>642</v>
      </c>
      <c r="D40" s="285" t="s">
        <v>96</v>
      </c>
      <c r="E40" s="286">
        <v>11</v>
      </c>
      <c r="F40" s="286">
        <v>0</v>
      </c>
      <c r="G40" s="287">
        <f>E40*F40</f>
        <v>0</v>
      </c>
      <c r="H40" s="288">
        <v>0</v>
      </c>
      <c r="I40" s="289">
        <f>E40*H40</f>
        <v>0</v>
      </c>
      <c r="J40" s="288">
        <v>0</v>
      </c>
      <c r="K40" s="289">
        <f>E40*J40</f>
        <v>0</v>
      </c>
      <c r="O40" s="281">
        <v>2</v>
      </c>
      <c r="AA40" s="251">
        <v>1</v>
      </c>
      <c r="AB40" s="251">
        <v>1</v>
      </c>
      <c r="AC40" s="251">
        <v>1</v>
      </c>
      <c r="AZ40" s="251">
        <v>1</v>
      </c>
      <c r="BA40" s="251">
        <f>IF(AZ40=1,G40,0)</f>
        <v>0</v>
      </c>
      <c r="BB40" s="251">
        <f>IF(AZ40=2,G40,0)</f>
        <v>0</v>
      </c>
      <c r="BC40" s="251">
        <f>IF(AZ40=3,G40,0)</f>
        <v>0</v>
      </c>
      <c r="BD40" s="251">
        <f>IF(AZ40=4,G40,0)</f>
        <v>0</v>
      </c>
      <c r="BE40" s="251">
        <f>IF(AZ40=5,G40,0)</f>
        <v>0</v>
      </c>
      <c r="CA40" s="290">
        <v>1</v>
      </c>
      <c r="CB40" s="290">
        <v>1</v>
      </c>
    </row>
    <row r="41" spans="1:80" ht="22.5">
      <c r="A41" s="282">
        <v>32</v>
      </c>
      <c r="B41" s="283" t="s">
        <v>643</v>
      </c>
      <c r="C41" s="284" t="s">
        <v>644</v>
      </c>
      <c r="D41" s="285" t="s">
        <v>96</v>
      </c>
      <c r="E41" s="286">
        <v>1</v>
      </c>
      <c r="F41" s="286">
        <v>0</v>
      </c>
      <c r="G41" s="287">
        <f>E41*F41</f>
        <v>0</v>
      </c>
      <c r="H41" s="288">
        <v>0</v>
      </c>
      <c r="I41" s="289">
        <f>E41*H41</f>
        <v>0</v>
      </c>
      <c r="J41" s="288">
        <v>0</v>
      </c>
      <c r="K41" s="289">
        <f>E41*J41</f>
        <v>0</v>
      </c>
      <c r="O41" s="281">
        <v>2</v>
      </c>
      <c r="AA41" s="251">
        <v>1</v>
      </c>
      <c r="AB41" s="251">
        <v>1</v>
      </c>
      <c r="AC41" s="251">
        <v>1</v>
      </c>
      <c r="AZ41" s="251">
        <v>1</v>
      </c>
      <c r="BA41" s="251">
        <f>IF(AZ41=1,G41,0)</f>
        <v>0</v>
      </c>
      <c r="BB41" s="251">
        <f>IF(AZ41=2,G41,0)</f>
        <v>0</v>
      </c>
      <c r="BC41" s="251">
        <f>IF(AZ41=3,G41,0)</f>
        <v>0</v>
      </c>
      <c r="BD41" s="251">
        <f>IF(AZ41=4,G41,0)</f>
        <v>0</v>
      </c>
      <c r="BE41" s="251">
        <f>IF(AZ41=5,G41,0)</f>
        <v>0</v>
      </c>
      <c r="CA41" s="290">
        <v>1</v>
      </c>
      <c r="CB41" s="290">
        <v>1</v>
      </c>
    </row>
    <row r="42" spans="1:80">
      <c r="A42" s="282">
        <v>33</v>
      </c>
      <c r="B42" s="283" t="s">
        <v>645</v>
      </c>
      <c r="C42" s="284" t="s">
        <v>646</v>
      </c>
      <c r="D42" s="285" t="s">
        <v>96</v>
      </c>
      <c r="E42" s="286">
        <v>1</v>
      </c>
      <c r="F42" s="286">
        <v>0</v>
      </c>
      <c r="G42" s="287">
        <f>E42*F42</f>
        <v>0</v>
      </c>
      <c r="H42" s="288">
        <v>0</v>
      </c>
      <c r="I42" s="289">
        <f>E42*H42</f>
        <v>0</v>
      </c>
      <c r="J42" s="288">
        <v>0</v>
      </c>
      <c r="K42" s="289">
        <f>E42*J42</f>
        <v>0</v>
      </c>
      <c r="O42" s="281">
        <v>2</v>
      </c>
      <c r="AA42" s="251">
        <v>1</v>
      </c>
      <c r="AB42" s="251">
        <v>1</v>
      </c>
      <c r="AC42" s="251">
        <v>1</v>
      </c>
      <c r="AZ42" s="251">
        <v>1</v>
      </c>
      <c r="BA42" s="251">
        <f>IF(AZ42=1,G42,0)</f>
        <v>0</v>
      </c>
      <c r="BB42" s="251">
        <f>IF(AZ42=2,G42,0)</f>
        <v>0</v>
      </c>
      <c r="BC42" s="251">
        <f>IF(AZ42=3,G42,0)</f>
        <v>0</v>
      </c>
      <c r="BD42" s="251">
        <f>IF(AZ42=4,G42,0)</f>
        <v>0</v>
      </c>
      <c r="BE42" s="251">
        <f>IF(AZ42=5,G42,0)</f>
        <v>0</v>
      </c>
      <c r="CA42" s="290">
        <v>1</v>
      </c>
      <c r="CB42" s="290">
        <v>1</v>
      </c>
    </row>
    <row r="43" spans="1:80">
      <c r="A43" s="282">
        <v>34</v>
      </c>
      <c r="B43" s="283" t="s">
        <v>647</v>
      </c>
      <c r="C43" s="284" t="s">
        <v>648</v>
      </c>
      <c r="D43" s="285" t="s">
        <v>96</v>
      </c>
      <c r="E43" s="286">
        <v>1</v>
      </c>
      <c r="F43" s="286">
        <v>0</v>
      </c>
      <c r="G43" s="287">
        <f>E43*F43</f>
        <v>0</v>
      </c>
      <c r="H43" s="288">
        <v>0</v>
      </c>
      <c r="I43" s="289">
        <f>E43*H43</f>
        <v>0</v>
      </c>
      <c r="J43" s="288">
        <v>0</v>
      </c>
      <c r="K43" s="289">
        <f>E43*J43</f>
        <v>0</v>
      </c>
      <c r="O43" s="281">
        <v>2</v>
      </c>
      <c r="AA43" s="251">
        <v>1</v>
      </c>
      <c r="AB43" s="251">
        <v>1</v>
      </c>
      <c r="AC43" s="251">
        <v>1</v>
      </c>
      <c r="AZ43" s="251">
        <v>1</v>
      </c>
      <c r="BA43" s="251">
        <f>IF(AZ43=1,G43,0)</f>
        <v>0</v>
      </c>
      <c r="BB43" s="251">
        <f>IF(AZ43=2,G43,0)</f>
        <v>0</v>
      </c>
      <c r="BC43" s="251">
        <f>IF(AZ43=3,G43,0)</f>
        <v>0</v>
      </c>
      <c r="BD43" s="251">
        <f>IF(AZ43=4,G43,0)</f>
        <v>0</v>
      </c>
      <c r="BE43" s="251">
        <f>IF(AZ43=5,G43,0)</f>
        <v>0</v>
      </c>
      <c r="CA43" s="290">
        <v>1</v>
      </c>
      <c r="CB43" s="290">
        <v>1</v>
      </c>
    </row>
    <row r="44" spans="1:80">
      <c r="A44" s="282">
        <v>35</v>
      </c>
      <c r="B44" s="283" t="s">
        <v>649</v>
      </c>
      <c r="C44" s="284" t="s">
        <v>650</v>
      </c>
      <c r="D44" s="285" t="s">
        <v>96</v>
      </c>
      <c r="E44" s="286">
        <v>1</v>
      </c>
      <c r="F44" s="286">
        <v>0</v>
      </c>
      <c r="G44" s="287">
        <f>E44*F44</f>
        <v>0</v>
      </c>
      <c r="H44" s="288">
        <v>0</v>
      </c>
      <c r="I44" s="289">
        <f>E44*H44</f>
        <v>0</v>
      </c>
      <c r="J44" s="288">
        <v>0</v>
      </c>
      <c r="K44" s="289">
        <f>E44*J44</f>
        <v>0</v>
      </c>
      <c r="O44" s="281">
        <v>2</v>
      </c>
      <c r="AA44" s="251">
        <v>1</v>
      </c>
      <c r="AB44" s="251">
        <v>1</v>
      </c>
      <c r="AC44" s="251">
        <v>1</v>
      </c>
      <c r="AZ44" s="251">
        <v>1</v>
      </c>
      <c r="BA44" s="251">
        <f>IF(AZ44=1,G44,0)</f>
        <v>0</v>
      </c>
      <c r="BB44" s="251">
        <f>IF(AZ44=2,G44,0)</f>
        <v>0</v>
      </c>
      <c r="BC44" s="251">
        <f>IF(AZ44=3,G44,0)</f>
        <v>0</v>
      </c>
      <c r="BD44" s="251">
        <f>IF(AZ44=4,G44,0)</f>
        <v>0</v>
      </c>
      <c r="BE44" s="251">
        <f>IF(AZ44=5,G44,0)</f>
        <v>0</v>
      </c>
      <c r="CA44" s="290">
        <v>1</v>
      </c>
      <c r="CB44" s="290">
        <v>1</v>
      </c>
    </row>
    <row r="45" spans="1:80">
      <c r="A45" s="282">
        <v>36</v>
      </c>
      <c r="B45" s="283" t="s">
        <v>651</v>
      </c>
      <c r="C45" s="284" t="s">
        <v>652</v>
      </c>
      <c r="D45" s="285" t="s">
        <v>96</v>
      </c>
      <c r="E45" s="286">
        <v>1</v>
      </c>
      <c r="F45" s="286">
        <v>0</v>
      </c>
      <c r="G45" s="287">
        <f>E45*F45</f>
        <v>0</v>
      </c>
      <c r="H45" s="288">
        <v>0</v>
      </c>
      <c r="I45" s="289">
        <f>E45*H45</f>
        <v>0</v>
      </c>
      <c r="J45" s="288">
        <v>0</v>
      </c>
      <c r="K45" s="289">
        <f>E45*J45</f>
        <v>0</v>
      </c>
      <c r="O45" s="281">
        <v>2</v>
      </c>
      <c r="AA45" s="251">
        <v>1</v>
      </c>
      <c r="AB45" s="251">
        <v>1</v>
      </c>
      <c r="AC45" s="251">
        <v>1</v>
      </c>
      <c r="AZ45" s="251">
        <v>1</v>
      </c>
      <c r="BA45" s="251">
        <f>IF(AZ45=1,G45,0)</f>
        <v>0</v>
      </c>
      <c r="BB45" s="251">
        <f>IF(AZ45=2,G45,0)</f>
        <v>0</v>
      </c>
      <c r="BC45" s="251">
        <f>IF(AZ45=3,G45,0)</f>
        <v>0</v>
      </c>
      <c r="BD45" s="251">
        <f>IF(AZ45=4,G45,0)</f>
        <v>0</v>
      </c>
      <c r="BE45" s="251">
        <f>IF(AZ45=5,G45,0)</f>
        <v>0</v>
      </c>
      <c r="CA45" s="290">
        <v>1</v>
      </c>
      <c r="CB45" s="290">
        <v>1</v>
      </c>
    </row>
    <row r="46" spans="1:80">
      <c r="A46" s="282">
        <v>37</v>
      </c>
      <c r="B46" s="283" t="s">
        <v>653</v>
      </c>
      <c r="C46" s="284" t="s">
        <v>654</v>
      </c>
      <c r="D46" s="285" t="s">
        <v>96</v>
      </c>
      <c r="E46" s="286">
        <v>1</v>
      </c>
      <c r="F46" s="286">
        <v>0</v>
      </c>
      <c r="G46" s="287">
        <f>E46*F46</f>
        <v>0</v>
      </c>
      <c r="H46" s="288">
        <v>0</v>
      </c>
      <c r="I46" s="289">
        <f>E46*H46</f>
        <v>0</v>
      </c>
      <c r="J46" s="288">
        <v>0</v>
      </c>
      <c r="K46" s="289">
        <f>E46*J46</f>
        <v>0</v>
      </c>
      <c r="O46" s="281">
        <v>2</v>
      </c>
      <c r="AA46" s="251">
        <v>1</v>
      </c>
      <c r="AB46" s="251">
        <v>1</v>
      </c>
      <c r="AC46" s="251">
        <v>1</v>
      </c>
      <c r="AZ46" s="251">
        <v>1</v>
      </c>
      <c r="BA46" s="251">
        <f>IF(AZ46=1,G46,0)</f>
        <v>0</v>
      </c>
      <c r="BB46" s="251">
        <f>IF(AZ46=2,G46,0)</f>
        <v>0</v>
      </c>
      <c r="BC46" s="251">
        <f>IF(AZ46=3,G46,0)</f>
        <v>0</v>
      </c>
      <c r="BD46" s="251">
        <f>IF(AZ46=4,G46,0)</f>
        <v>0</v>
      </c>
      <c r="BE46" s="251">
        <f>IF(AZ46=5,G46,0)</f>
        <v>0</v>
      </c>
      <c r="CA46" s="290">
        <v>1</v>
      </c>
      <c r="CB46" s="290">
        <v>1</v>
      </c>
    </row>
    <row r="47" spans="1:80">
      <c r="A47" s="282">
        <v>38</v>
      </c>
      <c r="B47" s="283" t="s">
        <v>655</v>
      </c>
      <c r="C47" s="284" t="s">
        <v>656</v>
      </c>
      <c r="D47" s="285" t="s">
        <v>96</v>
      </c>
      <c r="E47" s="286">
        <v>1</v>
      </c>
      <c r="F47" s="286">
        <v>0</v>
      </c>
      <c r="G47" s="287">
        <f>E47*F47</f>
        <v>0</v>
      </c>
      <c r="H47" s="288">
        <v>0</v>
      </c>
      <c r="I47" s="289">
        <f>E47*H47</f>
        <v>0</v>
      </c>
      <c r="J47" s="288">
        <v>0</v>
      </c>
      <c r="K47" s="289">
        <f>E47*J47</f>
        <v>0</v>
      </c>
      <c r="O47" s="281">
        <v>2</v>
      </c>
      <c r="AA47" s="251">
        <v>1</v>
      </c>
      <c r="AB47" s="251">
        <v>1</v>
      </c>
      <c r="AC47" s="251">
        <v>1</v>
      </c>
      <c r="AZ47" s="251">
        <v>1</v>
      </c>
      <c r="BA47" s="251">
        <f>IF(AZ47=1,G47,0)</f>
        <v>0</v>
      </c>
      <c r="BB47" s="251">
        <f>IF(AZ47=2,G47,0)</f>
        <v>0</v>
      </c>
      <c r="BC47" s="251">
        <f>IF(AZ47=3,G47,0)</f>
        <v>0</v>
      </c>
      <c r="BD47" s="251">
        <f>IF(AZ47=4,G47,0)</f>
        <v>0</v>
      </c>
      <c r="BE47" s="251">
        <f>IF(AZ47=5,G47,0)</f>
        <v>0</v>
      </c>
      <c r="CA47" s="290">
        <v>1</v>
      </c>
      <c r="CB47" s="290">
        <v>1</v>
      </c>
    </row>
    <row r="48" spans="1:80" ht="22.5">
      <c r="A48" s="282">
        <v>39</v>
      </c>
      <c r="B48" s="283" t="s">
        <v>657</v>
      </c>
      <c r="C48" s="284" t="s">
        <v>658</v>
      </c>
      <c r="D48" s="285" t="s">
        <v>96</v>
      </c>
      <c r="E48" s="286">
        <v>2</v>
      </c>
      <c r="F48" s="286">
        <v>0</v>
      </c>
      <c r="G48" s="287">
        <f>E48*F48</f>
        <v>0</v>
      </c>
      <c r="H48" s="288">
        <v>0</v>
      </c>
      <c r="I48" s="289">
        <f>E48*H48</f>
        <v>0</v>
      </c>
      <c r="J48" s="288">
        <v>0</v>
      </c>
      <c r="K48" s="289">
        <f>E48*J48</f>
        <v>0</v>
      </c>
      <c r="O48" s="281">
        <v>2</v>
      </c>
      <c r="AA48" s="251">
        <v>1</v>
      </c>
      <c r="AB48" s="251">
        <v>1</v>
      </c>
      <c r="AC48" s="251">
        <v>1</v>
      </c>
      <c r="AZ48" s="251">
        <v>1</v>
      </c>
      <c r="BA48" s="251">
        <f>IF(AZ48=1,G48,0)</f>
        <v>0</v>
      </c>
      <c r="BB48" s="251">
        <f>IF(AZ48=2,G48,0)</f>
        <v>0</v>
      </c>
      <c r="BC48" s="251">
        <f>IF(AZ48=3,G48,0)</f>
        <v>0</v>
      </c>
      <c r="BD48" s="251">
        <f>IF(AZ48=4,G48,0)</f>
        <v>0</v>
      </c>
      <c r="BE48" s="251">
        <f>IF(AZ48=5,G48,0)</f>
        <v>0</v>
      </c>
      <c r="CA48" s="290">
        <v>1</v>
      </c>
      <c r="CB48" s="290">
        <v>1</v>
      </c>
    </row>
    <row r="49" spans="1:80" ht="22.5">
      <c r="A49" s="282">
        <v>40</v>
      </c>
      <c r="B49" s="283" t="s">
        <v>659</v>
      </c>
      <c r="C49" s="284" t="s">
        <v>660</v>
      </c>
      <c r="D49" s="285" t="s">
        <v>96</v>
      </c>
      <c r="E49" s="286">
        <v>2</v>
      </c>
      <c r="F49" s="286">
        <v>0</v>
      </c>
      <c r="G49" s="287">
        <f>E49*F49</f>
        <v>0</v>
      </c>
      <c r="H49" s="288">
        <v>0</v>
      </c>
      <c r="I49" s="289">
        <f>E49*H49</f>
        <v>0</v>
      </c>
      <c r="J49" s="288">
        <v>0</v>
      </c>
      <c r="K49" s="289">
        <f>E49*J49</f>
        <v>0</v>
      </c>
      <c r="O49" s="281">
        <v>2</v>
      </c>
      <c r="AA49" s="251">
        <v>1</v>
      </c>
      <c r="AB49" s="251">
        <v>1</v>
      </c>
      <c r="AC49" s="251">
        <v>1</v>
      </c>
      <c r="AZ49" s="251">
        <v>1</v>
      </c>
      <c r="BA49" s="251">
        <f>IF(AZ49=1,G49,0)</f>
        <v>0</v>
      </c>
      <c r="BB49" s="251">
        <f>IF(AZ49=2,G49,0)</f>
        <v>0</v>
      </c>
      <c r="BC49" s="251">
        <f>IF(AZ49=3,G49,0)</f>
        <v>0</v>
      </c>
      <c r="BD49" s="251">
        <f>IF(AZ49=4,G49,0)</f>
        <v>0</v>
      </c>
      <c r="BE49" s="251">
        <f>IF(AZ49=5,G49,0)</f>
        <v>0</v>
      </c>
      <c r="CA49" s="290">
        <v>1</v>
      </c>
      <c r="CB49" s="290">
        <v>1</v>
      </c>
    </row>
    <row r="50" spans="1:80" ht="22.5">
      <c r="A50" s="282">
        <v>41</v>
      </c>
      <c r="B50" s="283" t="s">
        <v>661</v>
      </c>
      <c r="C50" s="284" t="s">
        <v>662</v>
      </c>
      <c r="D50" s="285" t="s">
        <v>96</v>
      </c>
      <c r="E50" s="286">
        <v>3</v>
      </c>
      <c r="F50" s="286">
        <v>0</v>
      </c>
      <c r="G50" s="287">
        <f>E50*F50</f>
        <v>0</v>
      </c>
      <c r="H50" s="288">
        <v>0</v>
      </c>
      <c r="I50" s="289">
        <f>E50*H50</f>
        <v>0</v>
      </c>
      <c r="J50" s="288">
        <v>0</v>
      </c>
      <c r="K50" s="289">
        <f>E50*J50</f>
        <v>0</v>
      </c>
      <c r="O50" s="281">
        <v>2</v>
      </c>
      <c r="AA50" s="251">
        <v>1</v>
      </c>
      <c r="AB50" s="251">
        <v>1</v>
      </c>
      <c r="AC50" s="251">
        <v>1</v>
      </c>
      <c r="AZ50" s="251">
        <v>1</v>
      </c>
      <c r="BA50" s="251">
        <f>IF(AZ50=1,G50,0)</f>
        <v>0</v>
      </c>
      <c r="BB50" s="251">
        <f>IF(AZ50=2,G50,0)</f>
        <v>0</v>
      </c>
      <c r="BC50" s="251">
        <f>IF(AZ50=3,G50,0)</f>
        <v>0</v>
      </c>
      <c r="BD50" s="251">
        <f>IF(AZ50=4,G50,0)</f>
        <v>0</v>
      </c>
      <c r="BE50" s="251">
        <f>IF(AZ50=5,G50,0)</f>
        <v>0</v>
      </c>
      <c r="CA50" s="290">
        <v>1</v>
      </c>
      <c r="CB50" s="290">
        <v>1</v>
      </c>
    </row>
    <row r="51" spans="1:80">
      <c r="A51" s="282">
        <v>42</v>
      </c>
      <c r="B51" s="283" t="s">
        <v>663</v>
      </c>
      <c r="C51" s="284" t="s">
        <v>664</v>
      </c>
      <c r="D51" s="285" t="s">
        <v>96</v>
      </c>
      <c r="E51" s="286">
        <v>2</v>
      </c>
      <c r="F51" s="286">
        <v>0</v>
      </c>
      <c r="G51" s="287">
        <f>E51*F51</f>
        <v>0</v>
      </c>
      <c r="H51" s="288">
        <v>0</v>
      </c>
      <c r="I51" s="289">
        <f>E51*H51</f>
        <v>0</v>
      </c>
      <c r="J51" s="288">
        <v>0</v>
      </c>
      <c r="K51" s="289">
        <f>E51*J51</f>
        <v>0</v>
      </c>
      <c r="O51" s="281">
        <v>2</v>
      </c>
      <c r="AA51" s="251">
        <v>1</v>
      </c>
      <c r="AB51" s="251">
        <v>1</v>
      </c>
      <c r="AC51" s="251">
        <v>1</v>
      </c>
      <c r="AZ51" s="251">
        <v>1</v>
      </c>
      <c r="BA51" s="251">
        <f>IF(AZ51=1,G51,0)</f>
        <v>0</v>
      </c>
      <c r="BB51" s="251">
        <f>IF(AZ51=2,G51,0)</f>
        <v>0</v>
      </c>
      <c r="BC51" s="251">
        <f>IF(AZ51=3,G51,0)</f>
        <v>0</v>
      </c>
      <c r="BD51" s="251">
        <f>IF(AZ51=4,G51,0)</f>
        <v>0</v>
      </c>
      <c r="BE51" s="251">
        <f>IF(AZ51=5,G51,0)</f>
        <v>0</v>
      </c>
      <c r="CA51" s="290">
        <v>1</v>
      </c>
      <c r="CB51" s="290">
        <v>1</v>
      </c>
    </row>
    <row r="52" spans="1:80">
      <c r="A52" s="282">
        <v>43</v>
      </c>
      <c r="B52" s="283" t="s">
        <v>665</v>
      </c>
      <c r="C52" s="284" t="s">
        <v>666</v>
      </c>
      <c r="D52" s="285" t="s">
        <v>96</v>
      </c>
      <c r="E52" s="286">
        <v>1</v>
      </c>
      <c r="F52" s="286">
        <v>0</v>
      </c>
      <c r="G52" s="287">
        <f>E52*F52</f>
        <v>0</v>
      </c>
      <c r="H52" s="288">
        <v>0</v>
      </c>
      <c r="I52" s="289">
        <f>E52*H52</f>
        <v>0</v>
      </c>
      <c r="J52" s="288">
        <v>0</v>
      </c>
      <c r="K52" s="289">
        <f>E52*J52</f>
        <v>0</v>
      </c>
      <c r="O52" s="281">
        <v>2</v>
      </c>
      <c r="AA52" s="251">
        <v>1</v>
      </c>
      <c r="AB52" s="251">
        <v>1</v>
      </c>
      <c r="AC52" s="251">
        <v>1</v>
      </c>
      <c r="AZ52" s="251">
        <v>1</v>
      </c>
      <c r="BA52" s="251">
        <f>IF(AZ52=1,G52,0)</f>
        <v>0</v>
      </c>
      <c r="BB52" s="251">
        <f>IF(AZ52=2,G52,0)</f>
        <v>0</v>
      </c>
      <c r="BC52" s="251">
        <f>IF(AZ52=3,G52,0)</f>
        <v>0</v>
      </c>
      <c r="BD52" s="251">
        <f>IF(AZ52=4,G52,0)</f>
        <v>0</v>
      </c>
      <c r="BE52" s="251">
        <f>IF(AZ52=5,G52,0)</f>
        <v>0</v>
      </c>
      <c r="CA52" s="290">
        <v>1</v>
      </c>
      <c r="CB52" s="290">
        <v>1</v>
      </c>
    </row>
    <row r="53" spans="1:80" ht="22.5">
      <c r="A53" s="282">
        <v>44</v>
      </c>
      <c r="B53" s="283" t="s">
        <v>667</v>
      </c>
      <c r="C53" s="284" t="s">
        <v>668</v>
      </c>
      <c r="D53" s="285" t="s">
        <v>96</v>
      </c>
      <c r="E53" s="286">
        <v>1</v>
      </c>
      <c r="F53" s="286">
        <v>0</v>
      </c>
      <c r="G53" s="287">
        <f>E53*F53</f>
        <v>0</v>
      </c>
      <c r="H53" s="288">
        <v>0</v>
      </c>
      <c r="I53" s="289">
        <f>E53*H53</f>
        <v>0</v>
      </c>
      <c r="J53" s="288">
        <v>0</v>
      </c>
      <c r="K53" s="289">
        <f>E53*J53</f>
        <v>0</v>
      </c>
      <c r="O53" s="281">
        <v>2</v>
      </c>
      <c r="AA53" s="251">
        <v>1</v>
      </c>
      <c r="AB53" s="251">
        <v>1</v>
      </c>
      <c r="AC53" s="251">
        <v>1</v>
      </c>
      <c r="AZ53" s="251">
        <v>1</v>
      </c>
      <c r="BA53" s="251">
        <f>IF(AZ53=1,G53,0)</f>
        <v>0</v>
      </c>
      <c r="BB53" s="251">
        <f>IF(AZ53=2,G53,0)</f>
        <v>0</v>
      </c>
      <c r="BC53" s="251">
        <f>IF(AZ53=3,G53,0)</f>
        <v>0</v>
      </c>
      <c r="BD53" s="251">
        <f>IF(AZ53=4,G53,0)</f>
        <v>0</v>
      </c>
      <c r="BE53" s="251">
        <f>IF(AZ53=5,G53,0)</f>
        <v>0</v>
      </c>
      <c r="CA53" s="290">
        <v>1</v>
      </c>
      <c r="CB53" s="290">
        <v>1</v>
      </c>
    </row>
    <row r="54" spans="1:80">
      <c r="A54" s="282">
        <v>45</v>
      </c>
      <c r="B54" s="283" t="s">
        <v>669</v>
      </c>
      <c r="C54" s="284" t="s">
        <v>670</v>
      </c>
      <c r="D54" s="285" t="s">
        <v>671</v>
      </c>
      <c r="E54" s="286">
        <v>29</v>
      </c>
      <c r="F54" s="286">
        <v>0</v>
      </c>
      <c r="G54" s="287">
        <f>E54*F54</f>
        <v>0</v>
      </c>
      <c r="H54" s="288">
        <v>0</v>
      </c>
      <c r="I54" s="289">
        <f>E54*H54</f>
        <v>0</v>
      </c>
      <c r="J54" s="288">
        <v>0</v>
      </c>
      <c r="K54" s="289">
        <f>E54*J54</f>
        <v>0</v>
      </c>
      <c r="O54" s="281">
        <v>2</v>
      </c>
      <c r="AA54" s="251">
        <v>1</v>
      </c>
      <c r="AB54" s="251">
        <v>1</v>
      </c>
      <c r="AC54" s="251">
        <v>1</v>
      </c>
      <c r="AZ54" s="251">
        <v>1</v>
      </c>
      <c r="BA54" s="251">
        <f>IF(AZ54=1,G54,0)</f>
        <v>0</v>
      </c>
      <c r="BB54" s="251">
        <f>IF(AZ54=2,G54,0)</f>
        <v>0</v>
      </c>
      <c r="BC54" s="251">
        <f>IF(AZ54=3,G54,0)</f>
        <v>0</v>
      </c>
      <c r="BD54" s="251">
        <f>IF(AZ54=4,G54,0)</f>
        <v>0</v>
      </c>
      <c r="BE54" s="251">
        <f>IF(AZ54=5,G54,0)</f>
        <v>0</v>
      </c>
      <c r="CA54" s="290">
        <v>1</v>
      </c>
      <c r="CB54" s="290">
        <v>1</v>
      </c>
    </row>
    <row r="55" spans="1:80">
      <c r="A55" s="282">
        <v>46</v>
      </c>
      <c r="B55" s="283" t="s">
        <v>672</v>
      </c>
      <c r="C55" s="284" t="s">
        <v>673</v>
      </c>
      <c r="D55" s="285" t="s">
        <v>96</v>
      </c>
      <c r="E55" s="286">
        <v>1</v>
      </c>
      <c r="F55" s="286">
        <v>0</v>
      </c>
      <c r="G55" s="287">
        <f>E55*F55</f>
        <v>0</v>
      </c>
      <c r="H55" s="288">
        <v>0</v>
      </c>
      <c r="I55" s="289">
        <f>E55*H55</f>
        <v>0</v>
      </c>
      <c r="J55" s="288">
        <v>0</v>
      </c>
      <c r="K55" s="289">
        <f>E55*J55</f>
        <v>0</v>
      </c>
      <c r="O55" s="281">
        <v>2</v>
      </c>
      <c r="AA55" s="251">
        <v>1</v>
      </c>
      <c r="AB55" s="251">
        <v>1</v>
      </c>
      <c r="AC55" s="251">
        <v>1</v>
      </c>
      <c r="AZ55" s="251">
        <v>1</v>
      </c>
      <c r="BA55" s="251">
        <f>IF(AZ55=1,G55,0)</f>
        <v>0</v>
      </c>
      <c r="BB55" s="251">
        <f>IF(AZ55=2,G55,0)</f>
        <v>0</v>
      </c>
      <c r="BC55" s="251">
        <f>IF(AZ55=3,G55,0)</f>
        <v>0</v>
      </c>
      <c r="BD55" s="251">
        <f>IF(AZ55=4,G55,0)</f>
        <v>0</v>
      </c>
      <c r="BE55" s="251">
        <f>IF(AZ55=5,G55,0)</f>
        <v>0</v>
      </c>
      <c r="CA55" s="290">
        <v>1</v>
      </c>
      <c r="CB55" s="290">
        <v>1</v>
      </c>
    </row>
    <row r="56" spans="1:80">
      <c r="A56" s="282">
        <v>47</v>
      </c>
      <c r="B56" s="283" t="s">
        <v>674</v>
      </c>
      <c r="C56" s="284" t="s">
        <v>631</v>
      </c>
      <c r="D56" s="285" t="s">
        <v>12</v>
      </c>
      <c r="E56" s="286">
        <v>0.03</v>
      </c>
      <c r="F56" s="286">
        <v>0</v>
      </c>
      <c r="G56" s="287">
        <f>E56*F56</f>
        <v>0</v>
      </c>
      <c r="H56" s="288">
        <v>0</v>
      </c>
      <c r="I56" s="289">
        <f>E56*H56</f>
        <v>0</v>
      </c>
      <c r="J56" s="288">
        <v>0</v>
      </c>
      <c r="K56" s="289">
        <f>E56*J56</f>
        <v>0</v>
      </c>
      <c r="O56" s="281">
        <v>2</v>
      </c>
      <c r="AA56" s="251">
        <v>1</v>
      </c>
      <c r="AB56" s="251">
        <v>1</v>
      </c>
      <c r="AC56" s="251">
        <v>1</v>
      </c>
      <c r="AZ56" s="251">
        <v>1</v>
      </c>
      <c r="BA56" s="251">
        <f>IF(AZ56=1,G56,0)</f>
        <v>0</v>
      </c>
      <c r="BB56" s="251">
        <f>IF(AZ56=2,G56,0)</f>
        <v>0</v>
      </c>
      <c r="BC56" s="251">
        <f>IF(AZ56=3,G56,0)</f>
        <v>0</v>
      </c>
      <c r="BD56" s="251">
        <f>IF(AZ56=4,G56,0)</f>
        <v>0</v>
      </c>
      <c r="BE56" s="251">
        <f>IF(AZ56=5,G56,0)</f>
        <v>0</v>
      </c>
      <c r="CA56" s="290">
        <v>1</v>
      </c>
      <c r="CB56" s="290">
        <v>1</v>
      </c>
    </row>
    <row r="57" spans="1:80">
      <c r="A57" s="282">
        <v>48</v>
      </c>
      <c r="B57" s="283" t="s">
        <v>675</v>
      </c>
      <c r="C57" s="284" t="s">
        <v>676</v>
      </c>
      <c r="D57" s="285" t="s">
        <v>12</v>
      </c>
      <c r="E57" s="286">
        <v>0.06</v>
      </c>
      <c r="F57" s="286">
        <v>0</v>
      </c>
      <c r="G57" s="287">
        <f>E57*F57</f>
        <v>0</v>
      </c>
      <c r="H57" s="288">
        <v>0</v>
      </c>
      <c r="I57" s="289">
        <f>E57*H57</f>
        <v>0</v>
      </c>
      <c r="J57" s="288">
        <v>0</v>
      </c>
      <c r="K57" s="289">
        <f>E57*J57</f>
        <v>0</v>
      </c>
      <c r="O57" s="281">
        <v>2</v>
      </c>
      <c r="AA57" s="251">
        <v>1</v>
      </c>
      <c r="AB57" s="251">
        <v>1</v>
      </c>
      <c r="AC57" s="251">
        <v>1</v>
      </c>
      <c r="AZ57" s="251">
        <v>1</v>
      </c>
      <c r="BA57" s="251">
        <f>IF(AZ57=1,G57,0)</f>
        <v>0</v>
      </c>
      <c r="BB57" s="251">
        <f>IF(AZ57=2,G57,0)</f>
        <v>0</v>
      </c>
      <c r="BC57" s="251">
        <f>IF(AZ57=3,G57,0)</f>
        <v>0</v>
      </c>
      <c r="BD57" s="251">
        <f>IF(AZ57=4,G57,0)</f>
        <v>0</v>
      </c>
      <c r="BE57" s="251">
        <f>IF(AZ57=5,G57,0)</f>
        <v>0</v>
      </c>
      <c r="CA57" s="290">
        <v>1</v>
      </c>
      <c r="CB57" s="290">
        <v>1</v>
      </c>
    </row>
    <row r="58" spans="1:80">
      <c r="A58" s="306"/>
      <c r="B58" s="307" t="s">
        <v>97</v>
      </c>
      <c r="C58" s="308" t="s">
        <v>636</v>
      </c>
      <c r="D58" s="309"/>
      <c r="E58" s="310"/>
      <c r="F58" s="311"/>
      <c r="G58" s="312">
        <f>SUM(G37:G57)</f>
        <v>0</v>
      </c>
      <c r="H58" s="313"/>
      <c r="I58" s="314">
        <f>SUM(I37:I57)</f>
        <v>0</v>
      </c>
      <c r="J58" s="313"/>
      <c r="K58" s="314">
        <f>SUM(K37:K57)</f>
        <v>0</v>
      </c>
      <c r="O58" s="281">
        <v>4</v>
      </c>
      <c r="BA58" s="315">
        <f>SUM(BA37:BA57)</f>
        <v>0</v>
      </c>
      <c r="BB58" s="315">
        <f>SUM(BB37:BB57)</f>
        <v>0</v>
      </c>
      <c r="BC58" s="315">
        <f>SUM(BC37:BC57)</f>
        <v>0</v>
      </c>
      <c r="BD58" s="315">
        <f>SUM(BD37:BD57)</f>
        <v>0</v>
      </c>
      <c r="BE58" s="315">
        <f>SUM(BE37:BE57)</f>
        <v>0</v>
      </c>
    </row>
    <row r="59" spans="1:80">
      <c r="A59" s="271" t="s">
        <v>93</v>
      </c>
      <c r="B59" s="272" t="s">
        <v>677</v>
      </c>
      <c r="C59" s="273" t="s">
        <v>678</v>
      </c>
      <c r="D59" s="274"/>
      <c r="E59" s="275"/>
      <c r="F59" s="275"/>
      <c r="G59" s="276"/>
      <c r="H59" s="277"/>
      <c r="I59" s="278"/>
      <c r="J59" s="279"/>
      <c r="K59" s="280"/>
      <c r="O59" s="281">
        <v>1</v>
      </c>
    </row>
    <row r="60" spans="1:80">
      <c r="A60" s="282">
        <v>49</v>
      </c>
      <c r="B60" s="283" t="s">
        <v>680</v>
      </c>
      <c r="C60" s="284" t="s">
        <v>681</v>
      </c>
      <c r="D60" s="285" t="s">
        <v>117</v>
      </c>
      <c r="E60" s="286">
        <v>42</v>
      </c>
      <c r="F60" s="286">
        <v>0</v>
      </c>
      <c r="G60" s="287">
        <f>E60*F60</f>
        <v>0</v>
      </c>
      <c r="H60" s="288">
        <v>0</v>
      </c>
      <c r="I60" s="289">
        <f>E60*H60</f>
        <v>0</v>
      </c>
      <c r="J60" s="288">
        <v>0</v>
      </c>
      <c r="K60" s="289">
        <f>E60*J60</f>
        <v>0</v>
      </c>
      <c r="O60" s="281">
        <v>2</v>
      </c>
      <c r="AA60" s="251">
        <v>1</v>
      </c>
      <c r="AB60" s="251">
        <v>1</v>
      </c>
      <c r="AC60" s="251">
        <v>1</v>
      </c>
      <c r="AZ60" s="251">
        <v>1</v>
      </c>
      <c r="BA60" s="251">
        <f>IF(AZ60=1,G60,0)</f>
        <v>0</v>
      </c>
      <c r="BB60" s="251">
        <f>IF(AZ60=2,G60,0)</f>
        <v>0</v>
      </c>
      <c r="BC60" s="251">
        <f>IF(AZ60=3,G60,0)</f>
        <v>0</v>
      </c>
      <c r="BD60" s="251">
        <f>IF(AZ60=4,G60,0)</f>
        <v>0</v>
      </c>
      <c r="BE60" s="251">
        <f>IF(AZ60=5,G60,0)</f>
        <v>0</v>
      </c>
      <c r="CA60" s="290">
        <v>1</v>
      </c>
      <c r="CB60" s="290">
        <v>1</v>
      </c>
    </row>
    <row r="61" spans="1:80">
      <c r="A61" s="282">
        <v>50</v>
      </c>
      <c r="B61" s="283" t="s">
        <v>682</v>
      </c>
      <c r="C61" s="284" t="s">
        <v>683</v>
      </c>
      <c r="D61" s="285" t="s">
        <v>117</v>
      </c>
      <c r="E61" s="286">
        <v>6</v>
      </c>
      <c r="F61" s="286">
        <v>0</v>
      </c>
      <c r="G61" s="287">
        <f>E61*F61</f>
        <v>0</v>
      </c>
      <c r="H61" s="288">
        <v>0</v>
      </c>
      <c r="I61" s="289">
        <f>E61*H61</f>
        <v>0</v>
      </c>
      <c r="J61" s="288">
        <v>0</v>
      </c>
      <c r="K61" s="289">
        <f>E61*J61</f>
        <v>0</v>
      </c>
      <c r="O61" s="281">
        <v>2</v>
      </c>
      <c r="AA61" s="251">
        <v>1</v>
      </c>
      <c r="AB61" s="251">
        <v>1</v>
      </c>
      <c r="AC61" s="251">
        <v>1</v>
      </c>
      <c r="AZ61" s="251">
        <v>1</v>
      </c>
      <c r="BA61" s="251">
        <f>IF(AZ61=1,G61,0)</f>
        <v>0</v>
      </c>
      <c r="BB61" s="251">
        <f>IF(AZ61=2,G61,0)</f>
        <v>0</v>
      </c>
      <c r="BC61" s="251">
        <f>IF(AZ61=3,G61,0)</f>
        <v>0</v>
      </c>
      <c r="BD61" s="251">
        <f>IF(AZ61=4,G61,0)</f>
        <v>0</v>
      </c>
      <c r="BE61" s="251">
        <f>IF(AZ61=5,G61,0)</f>
        <v>0</v>
      </c>
      <c r="CA61" s="290">
        <v>1</v>
      </c>
      <c r="CB61" s="290">
        <v>1</v>
      </c>
    </row>
    <row r="62" spans="1:80">
      <c r="A62" s="282">
        <v>51</v>
      </c>
      <c r="B62" s="283" t="s">
        <v>684</v>
      </c>
      <c r="C62" s="284" t="s">
        <v>685</v>
      </c>
      <c r="D62" s="285" t="s">
        <v>117</v>
      </c>
      <c r="E62" s="286">
        <v>35</v>
      </c>
      <c r="F62" s="286">
        <v>0</v>
      </c>
      <c r="G62" s="287">
        <f>E62*F62</f>
        <v>0</v>
      </c>
      <c r="H62" s="288">
        <v>0</v>
      </c>
      <c r="I62" s="289">
        <f>E62*H62</f>
        <v>0</v>
      </c>
      <c r="J62" s="288">
        <v>0</v>
      </c>
      <c r="K62" s="289">
        <f>E62*J62</f>
        <v>0</v>
      </c>
      <c r="O62" s="281">
        <v>2</v>
      </c>
      <c r="AA62" s="251">
        <v>1</v>
      </c>
      <c r="AB62" s="251">
        <v>1</v>
      </c>
      <c r="AC62" s="251">
        <v>1</v>
      </c>
      <c r="AZ62" s="251">
        <v>1</v>
      </c>
      <c r="BA62" s="251">
        <f>IF(AZ62=1,G62,0)</f>
        <v>0</v>
      </c>
      <c r="BB62" s="251">
        <f>IF(AZ62=2,G62,0)</f>
        <v>0</v>
      </c>
      <c r="BC62" s="251">
        <f>IF(AZ62=3,G62,0)</f>
        <v>0</v>
      </c>
      <c r="BD62" s="251">
        <f>IF(AZ62=4,G62,0)</f>
        <v>0</v>
      </c>
      <c r="BE62" s="251">
        <f>IF(AZ62=5,G62,0)</f>
        <v>0</v>
      </c>
      <c r="CA62" s="290">
        <v>1</v>
      </c>
      <c r="CB62" s="290">
        <v>1</v>
      </c>
    </row>
    <row r="63" spans="1:80">
      <c r="A63" s="282">
        <v>52</v>
      </c>
      <c r="B63" s="283" t="s">
        <v>686</v>
      </c>
      <c r="C63" s="284" t="s">
        <v>687</v>
      </c>
      <c r="D63" s="285" t="s">
        <v>96</v>
      </c>
      <c r="E63" s="286">
        <v>10</v>
      </c>
      <c r="F63" s="286">
        <v>0</v>
      </c>
      <c r="G63" s="287">
        <f>E63*F63</f>
        <v>0</v>
      </c>
      <c r="H63" s="288">
        <v>0</v>
      </c>
      <c r="I63" s="289">
        <f>E63*H63</f>
        <v>0</v>
      </c>
      <c r="J63" s="288">
        <v>0</v>
      </c>
      <c r="K63" s="289">
        <f>E63*J63</f>
        <v>0</v>
      </c>
      <c r="O63" s="281">
        <v>2</v>
      </c>
      <c r="AA63" s="251">
        <v>1</v>
      </c>
      <c r="AB63" s="251">
        <v>1</v>
      </c>
      <c r="AC63" s="251">
        <v>1</v>
      </c>
      <c r="AZ63" s="251">
        <v>1</v>
      </c>
      <c r="BA63" s="251">
        <f>IF(AZ63=1,G63,0)</f>
        <v>0</v>
      </c>
      <c r="BB63" s="251">
        <f>IF(AZ63=2,G63,0)</f>
        <v>0</v>
      </c>
      <c r="BC63" s="251">
        <f>IF(AZ63=3,G63,0)</f>
        <v>0</v>
      </c>
      <c r="BD63" s="251">
        <f>IF(AZ63=4,G63,0)</f>
        <v>0</v>
      </c>
      <c r="BE63" s="251">
        <f>IF(AZ63=5,G63,0)</f>
        <v>0</v>
      </c>
      <c r="CA63" s="290">
        <v>1</v>
      </c>
      <c r="CB63" s="290">
        <v>1</v>
      </c>
    </row>
    <row r="64" spans="1:80">
      <c r="A64" s="282">
        <v>53</v>
      </c>
      <c r="B64" s="283" t="s">
        <v>688</v>
      </c>
      <c r="C64" s="284" t="s">
        <v>689</v>
      </c>
      <c r="D64" s="285" t="s">
        <v>96</v>
      </c>
      <c r="E64" s="286">
        <v>24</v>
      </c>
      <c r="F64" s="286">
        <v>0</v>
      </c>
      <c r="G64" s="287">
        <f>E64*F64</f>
        <v>0</v>
      </c>
      <c r="H64" s="288">
        <v>0</v>
      </c>
      <c r="I64" s="289">
        <f>E64*H64</f>
        <v>0</v>
      </c>
      <c r="J64" s="288">
        <v>0</v>
      </c>
      <c r="K64" s="289">
        <f>E64*J64</f>
        <v>0</v>
      </c>
      <c r="O64" s="281">
        <v>2</v>
      </c>
      <c r="AA64" s="251">
        <v>1</v>
      </c>
      <c r="AB64" s="251">
        <v>1</v>
      </c>
      <c r="AC64" s="251">
        <v>1</v>
      </c>
      <c r="AZ64" s="251">
        <v>1</v>
      </c>
      <c r="BA64" s="251">
        <f>IF(AZ64=1,G64,0)</f>
        <v>0</v>
      </c>
      <c r="BB64" s="251">
        <f>IF(AZ64=2,G64,0)</f>
        <v>0</v>
      </c>
      <c r="BC64" s="251">
        <f>IF(AZ64=3,G64,0)</f>
        <v>0</v>
      </c>
      <c r="BD64" s="251">
        <f>IF(AZ64=4,G64,0)</f>
        <v>0</v>
      </c>
      <c r="BE64" s="251">
        <f>IF(AZ64=5,G64,0)</f>
        <v>0</v>
      </c>
      <c r="CA64" s="290">
        <v>1</v>
      </c>
      <c r="CB64" s="290">
        <v>1</v>
      </c>
    </row>
    <row r="65" spans="1:80">
      <c r="A65" s="282">
        <v>54</v>
      </c>
      <c r="B65" s="283" t="s">
        <v>690</v>
      </c>
      <c r="C65" s="284" t="s">
        <v>691</v>
      </c>
      <c r="D65" s="285" t="s">
        <v>96</v>
      </c>
      <c r="E65" s="286">
        <v>8</v>
      </c>
      <c r="F65" s="286">
        <v>0</v>
      </c>
      <c r="G65" s="287">
        <f>E65*F65</f>
        <v>0</v>
      </c>
      <c r="H65" s="288">
        <v>0</v>
      </c>
      <c r="I65" s="289">
        <f>E65*H65</f>
        <v>0</v>
      </c>
      <c r="J65" s="288">
        <v>0</v>
      </c>
      <c r="K65" s="289">
        <f>E65*J65</f>
        <v>0</v>
      </c>
      <c r="O65" s="281">
        <v>2</v>
      </c>
      <c r="AA65" s="251">
        <v>1</v>
      </c>
      <c r="AB65" s="251">
        <v>1</v>
      </c>
      <c r="AC65" s="251">
        <v>1</v>
      </c>
      <c r="AZ65" s="251">
        <v>1</v>
      </c>
      <c r="BA65" s="251">
        <f>IF(AZ65=1,G65,0)</f>
        <v>0</v>
      </c>
      <c r="BB65" s="251">
        <f>IF(AZ65=2,G65,0)</f>
        <v>0</v>
      </c>
      <c r="BC65" s="251">
        <f>IF(AZ65=3,G65,0)</f>
        <v>0</v>
      </c>
      <c r="BD65" s="251">
        <f>IF(AZ65=4,G65,0)</f>
        <v>0</v>
      </c>
      <c r="BE65" s="251">
        <f>IF(AZ65=5,G65,0)</f>
        <v>0</v>
      </c>
      <c r="CA65" s="290">
        <v>1</v>
      </c>
      <c r="CB65" s="290">
        <v>1</v>
      </c>
    </row>
    <row r="66" spans="1:80">
      <c r="A66" s="282">
        <v>55</v>
      </c>
      <c r="B66" s="283" t="s">
        <v>692</v>
      </c>
      <c r="C66" s="284" t="s">
        <v>693</v>
      </c>
      <c r="D66" s="285" t="s">
        <v>96</v>
      </c>
      <c r="E66" s="286">
        <v>4</v>
      </c>
      <c r="F66" s="286">
        <v>0</v>
      </c>
      <c r="G66" s="287">
        <f>E66*F66</f>
        <v>0</v>
      </c>
      <c r="H66" s="288">
        <v>0</v>
      </c>
      <c r="I66" s="289">
        <f>E66*H66</f>
        <v>0</v>
      </c>
      <c r="J66" s="288">
        <v>0</v>
      </c>
      <c r="K66" s="289">
        <f>E66*J66</f>
        <v>0</v>
      </c>
      <c r="O66" s="281">
        <v>2</v>
      </c>
      <c r="AA66" s="251">
        <v>1</v>
      </c>
      <c r="AB66" s="251">
        <v>1</v>
      </c>
      <c r="AC66" s="251">
        <v>1</v>
      </c>
      <c r="AZ66" s="251">
        <v>1</v>
      </c>
      <c r="BA66" s="251">
        <f>IF(AZ66=1,G66,0)</f>
        <v>0</v>
      </c>
      <c r="BB66" s="251">
        <f>IF(AZ66=2,G66,0)</f>
        <v>0</v>
      </c>
      <c r="BC66" s="251">
        <f>IF(AZ66=3,G66,0)</f>
        <v>0</v>
      </c>
      <c r="BD66" s="251">
        <f>IF(AZ66=4,G66,0)</f>
        <v>0</v>
      </c>
      <c r="BE66" s="251">
        <f>IF(AZ66=5,G66,0)</f>
        <v>0</v>
      </c>
      <c r="CA66" s="290">
        <v>1</v>
      </c>
      <c r="CB66" s="290">
        <v>1</v>
      </c>
    </row>
    <row r="67" spans="1:80">
      <c r="A67" s="282">
        <v>56</v>
      </c>
      <c r="B67" s="283" t="s">
        <v>694</v>
      </c>
      <c r="C67" s="284" t="s">
        <v>695</v>
      </c>
      <c r="D67" s="285" t="s">
        <v>96</v>
      </c>
      <c r="E67" s="286">
        <v>2</v>
      </c>
      <c r="F67" s="286">
        <v>0</v>
      </c>
      <c r="G67" s="287">
        <f>E67*F67</f>
        <v>0</v>
      </c>
      <c r="H67" s="288">
        <v>0</v>
      </c>
      <c r="I67" s="289">
        <f>E67*H67</f>
        <v>0</v>
      </c>
      <c r="J67" s="288">
        <v>0</v>
      </c>
      <c r="K67" s="289">
        <f>E67*J67</f>
        <v>0</v>
      </c>
      <c r="O67" s="281">
        <v>2</v>
      </c>
      <c r="AA67" s="251">
        <v>1</v>
      </c>
      <c r="AB67" s="251">
        <v>1</v>
      </c>
      <c r="AC67" s="251">
        <v>1</v>
      </c>
      <c r="AZ67" s="251">
        <v>1</v>
      </c>
      <c r="BA67" s="251">
        <f>IF(AZ67=1,G67,0)</f>
        <v>0</v>
      </c>
      <c r="BB67" s="251">
        <f>IF(AZ67=2,G67,0)</f>
        <v>0</v>
      </c>
      <c r="BC67" s="251">
        <f>IF(AZ67=3,G67,0)</f>
        <v>0</v>
      </c>
      <c r="BD67" s="251">
        <f>IF(AZ67=4,G67,0)</f>
        <v>0</v>
      </c>
      <c r="BE67" s="251">
        <f>IF(AZ67=5,G67,0)</f>
        <v>0</v>
      </c>
      <c r="CA67" s="290">
        <v>1</v>
      </c>
      <c r="CB67" s="290">
        <v>1</v>
      </c>
    </row>
    <row r="68" spans="1:80">
      <c r="A68" s="282">
        <v>57</v>
      </c>
      <c r="B68" s="283" t="s">
        <v>696</v>
      </c>
      <c r="C68" s="284" t="s">
        <v>697</v>
      </c>
      <c r="D68" s="285" t="s">
        <v>96</v>
      </c>
      <c r="E68" s="286">
        <v>2</v>
      </c>
      <c r="F68" s="286">
        <v>0</v>
      </c>
      <c r="G68" s="287">
        <f>E68*F68</f>
        <v>0</v>
      </c>
      <c r="H68" s="288">
        <v>0</v>
      </c>
      <c r="I68" s="289">
        <f>E68*H68</f>
        <v>0</v>
      </c>
      <c r="J68" s="288">
        <v>0</v>
      </c>
      <c r="K68" s="289">
        <f>E68*J68</f>
        <v>0</v>
      </c>
      <c r="O68" s="281">
        <v>2</v>
      </c>
      <c r="AA68" s="251">
        <v>1</v>
      </c>
      <c r="AB68" s="251">
        <v>1</v>
      </c>
      <c r="AC68" s="251">
        <v>1</v>
      </c>
      <c r="AZ68" s="251">
        <v>1</v>
      </c>
      <c r="BA68" s="251">
        <f>IF(AZ68=1,G68,0)</f>
        <v>0</v>
      </c>
      <c r="BB68" s="251">
        <f>IF(AZ68=2,G68,0)</f>
        <v>0</v>
      </c>
      <c r="BC68" s="251">
        <f>IF(AZ68=3,G68,0)</f>
        <v>0</v>
      </c>
      <c r="BD68" s="251">
        <f>IF(AZ68=4,G68,0)</f>
        <v>0</v>
      </c>
      <c r="BE68" s="251">
        <f>IF(AZ68=5,G68,0)</f>
        <v>0</v>
      </c>
      <c r="CA68" s="290">
        <v>1</v>
      </c>
      <c r="CB68" s="290">
        <v>1</v>
      </c>
    </row>
    <row r="69" spans="1:80">
      <c r="A69" s="282">
        <v>58</v>
      </c>
      <c r="B69" s="283" t="s">
        <v>698</v>
      </c>
      <c r="C69" s="284" t="s">
        <v>699</v>
      </c>
      <c r="D69" s="285" t="s">
        <v>96</v>
      </c>
      <c r="E69" s="286">
        <v>2</v>
      </c>
      <c r="F69" s="286">
        <v>0</v>
      </c>
      <c r="G69" s="287">
        <f>E69*F69</f>
        <v>0</v>
      </c>
      <c r="H69" s="288">
        <v>0</v>
      </c>
      <c r="I69" s="289">
        <f>E69*H69</f>
        <v>0</v>
      </c>
      <c r="J69" s="288">
        <v>0</v>
      </c>
      <c r="K69" s="289">
        <f>E69*J69</f>
        <v>0</v>
      </c>
      <c r="O69" s="281">
        <v>2</v>
      </c>
      <c r="AA69" s="251">
        <v>1</v>
      </c>
      <c r="AB69" s="251">
        <v>1</v>
      </c>
      <c r="AC69" s="251">
        <v>1</v>
      </c>
      <c r="AZ69" s="251">
        <v>1</v>
      </c>
      <c r="BA69" s="251">
        <f>IF(AZ69=1,G69,0)</f>
        <v>0</v>
      </c>
      <c r="BB69" s="251">
        <f>IF(AZ69=2,G69,0)</f>
        <v>0</v>
      </c>
      <c r="BC69" s="251">
        <f>IF(AZ69=3,G69,0)</f>
        <v>0</v>
      </c>
      <c r="BD69" s="251">
        <f>IF(AZ69=4,G69,0)</f>
        <v>0</v>
      </c>
      <c r="BE69" s="251">
        <f>IF(AZ69=5,G69,0)</f>
        <v>0</v>
      </c>
      <c r="CA69" s="290">
        <v>1</v>
      </c>
      <c r="CB69" s="290">
        <v>1</v>
      </c>
    </row>
    <row r="70" spans="1:80">
      <c r="A70" s="282">
        <v>59</v>
      </c>
      <c r="B70" s="283" t="s">
        <v>700</v>
      </c>
      <c r="C70" s="284" t="s">
        <v>701</v>
      </c>
      <c r="D70" s="285" t="s">
        <v>96</v>
      </c>
      <c r="E70" s="286">
        <v>4</v>
      </c>
      <c r="F70" s="286">
        <v>0</v>
      </c>
      <c r="G70" s="287">
        <f>E70*F70</f>
        <v>0</v>
      </c>
      <c r="H70" s="288">
        <v>0</v>
      </c>
      <c r="I70" s="289">
        <f>E70*H70</f>
        <v>0</v>
      </c>
      <c r="J70" s="288">
        <v>0</v>
      </c>
      <c r="K70" s="289">
        <f>E70*J70</f>
        <v>0</v>
      </c>
      <c r="O70" s="281">
        <v>2</v>
      </c>
      <c r="AA70" s="251">
        <v>1</v>
      </c>
      <c r="AB70" s="251">
        <v>1</v>
      </c>
      <c r="AC70" s="251">
        <v>1</v>
      </c>
      <c r="AZ70" s="251">
        <v>1</v>
      </c>
      <c r="BA70" s="251">
        <f>IF(AZ70=1,G70,0)</f>
        <v>0</v>
      </c>
      <c r="BB70" s="251">
        <f>IF(AZ70=2,G70,0)</f>
        <v>0</v>
      </c>
      <c r="BC70" s="251">
        <f>IF(AZ70=3,G70,0)</f>
        <v>0</v>
      </c>
      <c r="BD70" s="251">
        <f>IF(AZ70=4,G70,0)</f>
        <v>0</v>
      </c>
      <c r="BE70" s="251">
        <f>IF(AZ70=5,G70,0)</f>
        <v>0</v>
      </c>
      <c r="CA70" s="290">
        <v>1</v>
      </c>
      <c r="CB70" s="290">
        <v>1</v>
      </c>
    </row>
    <row r="71" spans="1:80">
      <c r="A71" s="282">
        <v>60</v>
      </c>
      <c r="B71" s="283" t="s">
        <v>702</v>
      </c>
      <c r="C71" s="284" t="s">
        <v>703</v>
      </c>
      <c r="D71" s="285" t="s">
        <v>96</v>
      </c>
      <c r="E71" s="286">
        <v>2</v>
      </c>
      <c r="F71" s="286">
        <v>0</v>
      </c>
      <c r="G71" s="287">
        <f>E71*F71</f>
        <v>0</v>
      </c>
      <c r="H71" s="288">
        <v>0</v>
      </c>
      <c r="I71" s="289">
        <f>E71*H71</f>
        <v>0</v>
      </c>
      <c r="J71" s="288">
        <v>0</v>
      </c>
      <c r="K71" s="289">
        <f>E71*J71</f>
        <v>0</v>
      </c>
      <c r="O71" s="281">
        <v>2</v>
      </c>
      <c r="AA71" s="251">
        <v>1</v>
      </c>
      <c r="AB71" s="251">
        <v>1</v>
      </c>
      <c r="AC71" s="251">
        <v>1</v>
      </c>
      <c r="AZ71" s="251">
        <v>1</v>
      </c>
      <c r="BA71" s="251">
        <f>IF(AZ71=1,G71,0)</f>
        <v>0</v>
      </c>
      <c r="BB71" s="251">
        <f>IF(AZ71=2,G71,0)</f>
        <v>0</v>
      </c>
      <c r="BC71" s="251">
        <f>IF(AZ71=3,G71,0)</f>
        <v>0</v>
      </c>
      <c r="BD71" s="251">
        <f>IF(AZ71=4,G71,0)</f>
        <v>0</v>
      </c>
      <c r="BE71" s="251">
        <f>IF(AZ71=5,G71,0)</f>
        <v>0</v>
      </c>
      <c r="CA71" s="290">
        <v>1</v>
      </c>
      <c r="CB71" s="290">
        <v>1</v>
      </c>
    </row>
    <row r="72" spans="1:80">
      <c r="A72" s="282">
        <v>61</v>
      </c>
      <c r="B72" s="283" t="s">
        <v>704</v>
      </c>
      <c r="C72" s="284" t="s">
        <v>705</v>
      </c>
      <c r="D72" s="285" t="s">
        <v>96</v>
      </c>
      <c r="E72" s="286">
        <v>3</v>
      </c>
      <c r="F72" s="286">
        <v>0</v>
      </c>
      <c r="G72" s="287">
        <f>E72*F72</f>
        <v>0</v>
      </c>
      <c r="H72" s="288">
        <v>0</v>
      </c>
      <c r="I72" s="289">
        <f>E72*H72</f>
        <v>0</v>
      </c>
      <c r="J72" s="288">
        <v>0</v>
      </c>
      <c r="K72" s="289">
        <f>E72*J72</f>
        <v>0</v>
      </c>
      <c r="O72" s="281">
        <v>2</v>
      </c>
      <c r="AA72" s="251">
        <v>1</v>
      </c>
      <c r="AB72" s="251">
        <v>1</v>
      </c>
      <c r="AC72" s="251">
        <v>1</v>
      </c>
      <c r="AZ72" s="251">
        <v>1</v>
      </c>
      <c r="BA72" s="251">
        <f>IF(AZ72=1,G72,0)</f>
        <v>0</v>
      </c>
      <c r="BB72" s="251">
        <f>IF(AZ72=2,G72,0)</f>
        <v>0</v>
      </c>
      <c r="BC72" s="251">
        <f>IF(AZ72=3,G72,0)</f>
        <v>0</v>
      </c>
      <c r="BD72" s="251">
        <f>IF(AZ72=4,G72,0)</f>
        <v>0</v>
      </c>
      <c r="BE72" s="251">
        <f>IF(AZ72=5,G72,0)</f>
        <v>0</v>
      </c>
      <c r="CA72" s="290">
        <v>1</v>
      </c>
      <c r="CB72" s="290">
        <v>1</v>
      </c>
    </row>
    <row r="73" spans="1:80">
      <c r="A73" s="282">
        <v>62</v>
      </c>
      <c r="B73" s="283" t="s">
        <v>706</v>
      </c>
      <c r="C73" s="284" t="s">
        <v>631</v>
      </c>
      <c r="D73" s="285" t="s">
        <v>12</v>
      </c>
      <c r="E73" s="286">
        <v>0.03</v>
      </c>
      <c r="F73" s="286">
        <v>0</v>
      </c>
      <c r="G73" s="287">
        <f>E73*F73</f>
        <v>0</v>
      </c>
      <c r="H73" s="288">
        <v>0</v>
      </c>
      <c r="I73" s="289">
        <f>E73*H73</f>
        <v>0</v>
      </c>
      <c r="J73" s="288">
        <v>0</v>
      </c>
      <c r="K73" s="289">
        <f>E73*J73</f>
        <v>0</v>
      </c>
      <c r="O73" s="281">
        <v>2</v>
      </c>
      <c r="AA73" s="251">
        <v>1</v>
      </c>
      <c r="AB73" s="251">
        <v>1</v>
      </c>
      <c r="AC73" s="251">
        <v>1</v>
      </c>
      <c r="AZ73" s="251">
        <v>1</v>
      </c>
      <c r="BA73" s="251">
        <f>IF(AZ73=1,G73,0)</f>
        <v>0</v>
      </c>
      <c r="BB73" s="251">
        <f>IF(AZ73=2,G73,0)</f>
        <v>0</v>
      </c>
      <c r="BC73" s="251">
        <f>IF(AZ73=3,G73,0)</f>
        <v>0</v>
      </c>
      <c r="BD73" s="251">
        <f>IF(AZ73=4,G73,0)</f>
        <v>0</v>
      </c>
      <c r="BE73" s="251">
        <f>IF(AZ73=5,G73,0)</f>
        <v>0</v>
      </c>
      <c r="CA73" s="290">
        <v>1</v>
      </c>
      <c r="CB73" s="290">
        <v>1</v>
      </c>
    </row>
    <row r="74" spans="1:80">
      <c r="A74" s="282">
        <v>63</v>
      </c>
      <c r="B74" s="283" t="s">
        <v>707</v>
      </c>
      <c r="C74" s="284" t="s">
        <v>708</v>
      </c>
      <c r="D74" s="285" t="s">
        <v>12</v>
      </c>
      <c r="E74" s="286">
        <v>0.02</v>
      </c>
      <c r="F74" s="286">
        <v>0</v>
      </c>
      <c r="G74" s="287">
        <f>E74*F74</f>
        <v>0</v>
      </c>
      <c r="H74" s="288">
        <v>0</v>
      </c>
      <c r="I74" s="289">
        <f>E74*H74</f>
        <v>0</v>
      </c>
      <c r="J74" s="288">
        <v>0</v>
      </c>
      <c r="K74" s="289">
        <f>E74*J74</f>
        <v>0</v>
      </c>
      <c r="O74" s="281">
        <v>2</v>
      </c>
      <c r="AA74" s="251">
        <v>1</v>
      </c>
      <c r="AB74" s="251">
        <v>1</v>
      </c>
      <c r="AC74" s="251">
        <v>1</v>
      </c>
      <c r="AZ74" s="251">
        <v>1</v>
      </c>
      <c r="BA74" s="251">
        <f>IF(AZ74=1,G74,0)</f>
        <v>0</v>
      </c>
      <c r="BB74" s="251">
        <f>IF(AZ74=2,G74,0)</f>
        <v>0</v>
      </c>
      <c r="BC74" s="251">
        <f>IF(AZ74=3,G74,0)</f>
        <v>0</v>
      </c>
      <c r="BD74" s="251">
        <f>IF(AZ74=4,G74,0)</f>
        <v>0</v>
      </c>
      <c r="BE74" s="251">
        <f>IF(AZ74=5,G74,0)</f>
        <v>0</v>
      </c>
      <c r="CA74" s="290">
        <v>1</v>
      </c>
      <c r="CB74" s="290">
        <v>1</v>
      </c>
    </row>
    <row r="75" spans="1:80">
      <c r="A75" s="306"/>
      <c r="B75" s="307" t="s">
        <v>97</v>
      </c>
      <c r="C75" s="308" t="s">
        <v>679</v>
      </c>
      <c r="D75" s="309"/>
      <c r="E75" s="310"/>
      <c r="F75" s="311"/>
      <c r="G75" s="312">
        <f>SUM(G59:G74)</f>
        <v>0</v>
      </c>
      <c r="H75" s="313"/>
      <c r="I75" s="314">
        <f>SUM(I59:I74)</f>
        <v>0</v>
      </c>
      <c r="J75" s="313"/>
      <c r="K75" s="314">
        <f>SUM(K59:K74)</f>
        <v>0</v>
      </c>
      <c r="O75" s="281">
        <v>4</v>
      </c>
      <c r="BA75" s="315">
        <f>SUM(BA59:BA74)</f>
        <v>0</v>
      </c>
      <c r="BB75" s="315">
        <f>SUM(BB59:BB74)</f>
        <v>0</v>
      </c>
      <c r="BC75" s="315">
        <f>SUM(BC59:BC74)</f>
        <v>0</v>
      </c>
      <c r="BD75" s="315">
        <f>SUM(BD59:BD74)</f>
        <v>0</v>
      </c>
      <c r="BE75" s="315">
        <f>SUM(BE59:BE74)</f>
        <v>0</v>
      </c>
    </row>
    <row r="76" spans="1:80">
      <c r="A76" s="271" t="s">
        <v>93</v>
      </c>
      <c r="B76" s="272" t="s">
        <v>709</v>
      </c>
      <c r="C76" s="273" t="s">
        <v>710</v>
      </c>
      <c r="D76" s="274"/>
      <c r="E76" s="275"/>
      <c r="F76" s="275"/>
      <c r="G76" s="276"/>
      <c r="H76" s="277"/>
      <c r="I76" s="278"/>
      <c r="J76" s="279"/>
      <c r="K76" s="280"/>
      <c r="O76" s="281">
        <v>1</v>
      </c>
    </row>
    <row r="77" spans="1:80">
      <c r="A77" s="282">
        <v>64</v>
      </c>
      <c r="B77" s="283" t="s">
        <v>712</v>
      </c>
      <c r="C77" s="284" t="s">
        <v>713</v>
      </c>
      <c r="D77" s="285" t="s">
        <v>110</v>
      </c>
      <c r="E77" s="286">
        <v>5.6</v>
      </c>
      <c r="F77" s="286">
        <v>0</v>
      </c>
      <c r="G77" s="287">
        <f>E77*F77</f>
        <v>0</v>
      </c>
      <c r="H77" s="288">
        <v>0</v>
      </c>
      <c r="I77" s="289">
        <f>E77*H77</f>
        <v>0</v>
      </c>
      <c r="J77" s="288">
        <v>0</v>
      </c>
      <c r="K77" s="289">
        <f>E77*J77</f>
        <v>0</v>
      </c>
      <c r="O77" s="281">
        <v>2</v>
      </c>
      <c r="AA77" s="251">
        <v>1</v>
      </c>
      <c r="AB77" s="251">
        <v>1</v>
      </c>
      <c r="AC77" s="251">
        <v>1</v>
      </c>
      <c r="AZ77" s="251">
        <v>1</v>
      </c>
      <c r="BA77" s="251">
        <f>IF(AZ77=1,G77,0)</f>
        <v>0</v>
      </c>
      <c r="BB77" s="251">
        <f>IF(AZ77=2,G77,0)</f>
        <v>0</v>
      </c>
      <c r="BC77" s="251">
        <f>IF(AZ77=3,G77,0)</f>
        <v>0</v>
      </c>
      <c r="BD77" s="251">
        <f>IF(AZ77=4,G77,0)</f>
        <v>0</v>
      </c>
      <c r="BE77" s="251">
        <f>IF(AZ77=5,G77,0)</f>
        <v>0</v>
      </c>
      <c r="CA77" s="290">
        <v>1</v>
      </c>
      <c r="CB77" s="290">
        <v>1</v>
      </c>
    </row>
    <row r="78" spans="1:80">
      <c r="A78" s="282">
        <v>65</v>
      </c>
      <c r="B78" s="283" t="s">
        <v>714</v>
      </c>
      <c r="C78" s="284" t="s">
        <v>715</v>
      </c>
      <c r="D78" s="285" t="s">
        <v>117</v>
      </c>
      <c r="E78" s="286">
        <v>25</v>
      </c>
      <c r="F78" s="286">
        <v>0</v>
      </c>
      <c r="G78" s="287">
        <f>E78*F78</f>
        <v>0</v>
      </c>
      <c r="H78" s="288">
        <v>0</v>
      </c>
      <c r="I78" s="289">
        <f>E78*H78</f>
        <v>0</v>
      </c>
      <c r="J78" s="288">
        <v>0</v>
      </c>
      <c r="K78" s="289">
        <f>E78*J78</f>
        <v>0</v>
      </c>
      <c r="O78" s="281">
        <v>2</v>
      </c>
      <c r="AA78" s="251">
        <v>1</v>
      </c>
      <c r="AB78" s="251">
        <v>1</v>
      </c>
      <c r="AC78" s="251">
        <v>1</v>
      </c>
      <c r="AZ78" s="251">
        <v>1</v>
      </c>
      <c r="BA78" s="251">
        <f>IF(AZ78=1,G78,0)</f>
        <v>0</v>
      </c>
      <c r="BB78" s="251">
        <f>IF(AZ78=2,G78,0)</f>
        <v>0</v>
      </c>
      <c r="BC78" s="251">
        <f>IF(AZ78=3,G78,0)</f>
        <v>0</v>
      </c>
      <c r="BD78" s="251">
        <f>IF(AZ78=4,G78,0)</f>
        <v>0</v>
      </c>
      <c r="BE78" s="251">
        <f>IF(AZ78=5,G78,0)</f>
        <v>0</v>
      </c>
      <c r="CA78" s="290">
        <v>1</v>
      </c>
      <c r="CB78" s="290">
        <v>1</v>
      </c>
    </row>
    <row r="79" spans="1:80">
      <c r="A79" s="282">
        <v>66</v>
      </c>
      <c r="B79" s="283" t="s">
        <v>716</v>
      </c>
      <c r="C79" s="284" t="s">
        <v>717</v>
      </c>
      <c r="D79" s="285" t="s">
        <v>117</v>
      </c>
      <c r="E79" s="286">
        <v>16</v>
      </c>
      <c r="F79" s="286">
        <v>0</v>
      </c>
      <c r="G79" s="287">
        <f>E79*F79</f>
        <v>0</v>
      </c>
      <c r="H79" s="288">
        <v>0</v>
      </c>
      <c r="I79" s="289">
        <f>E79*H79</f>
        <v>0</v>
      </c>
      <c r="J79" s="288">
        <v>0</v>
      </c>
      <c r="K79" s="289">
        <f>E79*J79</f>
        <v>0</v>
      </c>
      <c r="O79" s="281">
        <v>2</v>
      </c>
      <c r="AA79" s="251">
        <v>1</v>
      </c>
      <c r="AB79" s="251">
        <v>1</v>
      </c>
      <c r="AC79" s="251">
        <v>1</v>
      </c>
      <c r="AZ79" s="251">
        <v>1</v>
      </c>
      <c r="BA79" s="251">
        <f>IF(AZ79=1,G79,0)</f>
        <v>0</v>
      </c>
      <c r="BB79" s="251">
        <f>IF(AZ79=2,G79,0)</f>
        <v>0</v>
      </c>
      <c r="BC79" s="251">
        <f>IF(AZ79=3,G79,0)</f>
        <v>0</v>
      </c>
      <c r="BD79" s="251">
        <f>IF(AZ79=4,G79,0)</f>
        <v>0</v>
      </c>
      <c r="BE79" s="251">
        <f>IF(AZ79=5,G79,0)</f>
        <v>0</v>
      </c>
      <c r="CA79" s="290">
        <v>1</v>
      </c>
      <c r="CB79" s="290">
        <v>1</v>
      </c>
    </row>
    <row r="80" spans="1:80">
      <c r="A80" s="282">
        <v>67</v>
      </c>
      <c r="B80" s="283" t="s">
        <v>718</v>
      </c>
      <c r="C80" s="284" t="s">
        <v>719</v>
      </c>
      <c r="D80" s="285" t="s">
        <v>117</v>
      </c>
      <c r="E80" s="286">
        <v>5</v>
      </c>
      <c r="F80" s="286">
        <v>0</v>
      </c>
      <c r="G80" s="287">
        <f>E80*F80</f>
        <v>0</v>
      </c>
      <c r="H80" s="288">
        <v>0</v>
      </c>
      <c r="I80" s="289">
        <f>E80*H80</f>
        <v>0</v>
      </c>
      <c r="J80" s="288">
        <v>0</v>
      </c>
      <c r="K80" s="289">
        <f>E80*J80</f>
        <v>0</v>
      </c>
      <c r="O80" s="281">
        <v>2</v>
      </c>
      <c r="AA80" s="251">
        <v>1</v>
      </c>
      <c r="AB80" s="251">
        <v>1</v>
      </c>
      <c r="AC80" s="251">
        <v>1</v>
      </c>
      <c r="AZ80" s="251">
        <v>1</v>
      </c>
      <c r="BA80" s="251">
        <f>IF(AZ80=1,G80,0)</f>
        <v>0</v>
      </c>
      <c r="BB80" s="251">
        <f>IF(AZ80=2,G80,0)</f>
        <v>0</v>
      </c>
      <c r="BC80" s="251">
        <f>IF(AZ80=3,G80,0)</f>
        <v>0</v>
      </c>
      <c r="BD80" s="251">
        <f>IF(AZ80=4,G80,0)</f>
        <v>0</v>
      </c>
      <c r="BE80" s="251">
        <f>IF(AZ80=5,G80,0)</f>
        <v>0</v>
      </c>
      <c r="CA80" s="290">
        <v>1</v>
      </c>
      <c r="CB80" s="290">
        <v>1</v>
      </c>
    </row>
    <row r="81" spans="1:80">
      <c r="A81" s="282">
        <v>68</v>
      </c>
      <c r="B81" s="283" t="s">
        <v>720</v>
      </c>
      <c r="C81" s="284" t="s">
        <v>721</v>
      </c>
      <c r="D81" s="285" t="s">
        <v>117</v>
      </c>
      <c r="E81" s="286">
        <v>16</v>
      </c>
      <c r="F81" s="286">
        <v>0</v>
      </c>
      <c r="G81" s="287">
        <f>E81*F81</f>
        <v>0</v>
      </c>
      <c r="H81" s="288">
        <v>0</v>
      </c>
      <c r="I81" s="289">
        <f>E81*H81</f>
        <v>0</v>
      </c>
      <c r="J81" s="288">
        <v>0</v>
      </c>
      <c r="K81" s="289">
        <f>E81*J81</f>
        <v>0</v>
      </c>
      <c r="O81" s="281">
        <v>2</v>
      </c>
      <c r="AA81" s="251">
        <v>1</v>
      </c>
      <c r="AB81" s="251">
        <v>1</v>
      </c>
      <c r="AC81" s="251">
        <v>1</v>
      </c>
      <c r="AZ81" s="251">
        <v>1</v>
      </c>
      <c r="BA81" s="251">
        <f>IF(AZ81=1,G81,0)</f>
        <v>0</v>
      </c>
      <c r="BB81" s="251">
        <f>IF(AZ81=2,G81,0)</f>
        <v>0</v>
      </c>
      <c r="BC81" s="251">
        <f>IF(AZ81=3,G81,0)</f>
        <v>0</v>
      </c>
      <c r="BD81" s="251">
        <f>IF(AZ81=4,G81,0)</f>
        <v>0</v>
      </c>
      <c r="BE81" s="251">
        <f>IF(AZ81=5,G81,0)</f>
        <v>0</v>
      </c>
      <c r="CA81" s="290">
        <v>1</v>
      </c>
      <c r="CB81" s="290">
        <v>1</v>
      </c>
    </row>
    <row r="82" spans="1:80">
      <c r="A82" s="282">
        <v>69</v>
      </c>
      <c r="B82" s="283" t="s">
        <v>722</v>
      </c>
      <c r="C82" s="284" t="s">
        <v>723</v>
      </c>
      <c r="D82" s="285" t="s">
        <v>110</v>
      </c>
      <c r="E82" s="286">
        <v>8</v>
      </c>
      <c r="F82" s="286">
        <v>0</v>
      </c>
      <c r="G82" s="287">
        <f>E82*F82</f>
        <v>0</v>
      </c>
      <c r="H82" s="288">
        <v>0</v>
      </c>
      <c r="I82" s="289">
        <f>E82*H82</f>
        <v>0</v>
      </c>
      <c r="J82" s="288">
        <v>0</v>
      </c>
      <c r="K82" s="289">
        <f>E82*J82</f>
        <v>0</v>
      </c>
      <c r="O82" s="281">
        <v>2</v>
      </c>
      <c r="AA82" s="251">
        <v>1</v>
      </c>
      <c r="AB82" s="251">
        <v>1</v>
      </c>
      <c r="AC82" s="251">
        <v>1</v>
      </c>
      <c r="AZ82" s="251">
        <v>1</v>
      </c>
      <c r="BA82" s="251">
        <f>IF(AZ82=1,G82,0)</f>
        <v>0</v>
      </c>
      <c r="BB82" s="251">
        <f>IF(AZ82=2,G82,0)</f>
        <v>0</v>
      </c>
      <c r="BC82" s="251">
        <f>IF(AZ82=3,G82,0)</f>
        <v>0</v>
      </c>
      <c r="BD82" s="251">
        <f>IF(AZ82=4,G82,0)</f>
        <v>0</v>
      </c>
      <c r="BE82" s="251">
        <f>IF(AZ82=5,G82,0)</f>
        <v>0</v>
      </c>
      <c r="CA82" s="290">
        <v>1</v>
      </c>
      <c r="CB82" s="290">
        <v>1</v>
      </c>
    </row>
    <row r="83" spans="1:80">
      <c r="A83" s="282">
        <v>70</v>
      </c>
      <c r="B83" s="283" t="s">
        <v>724</v>
      </c>
      <c r="C83" s="284" t="s">
        <v>725</v>
      </c>
      <c r="D83" s="285" t="s">
        <v>110</v>
      </c>
      <c r="E83" s="286">
        <v>5.6</v>
      </c>
      <c r="F83" s="286">
        <v>0</v>
      </c>
      <c r="G83" s="287">
        <f>E83*F83</f>
        <v>0</v>
      </c>
      <c r="H83" s="288">
        <v>0</v>
      </c>
      <c r="I83" s="289">
        <f>E83*H83</f>
        <v>0</v>
      </c>
      <c r="J83" s="288">
        <v>0</v>
      </c>
      <c r="K83" s="289">
        <f>E83*J83</f>
        <v>0</v>
      </c>
      <c r="O83" s="281">
        <v>2</v>
      </c>
      <c r="AA83" s="251">
        <v>1</v>
      </c>
      <c r="AB83" s="251">
        <v>1</v>
      </c>
      <c r="AC83" s="251">
        <v>1</v>
      </c>
      <c r="AZ83" s="251">
        <v>1</v>
      </c>
      <c r="BA83" s="251">
        <f>IF(AZ83=1,G83,0)</f>
        <v>0</v>
      </c>
      <c r="BB83" s="251">
        <f>IF(AZ83=2,G83,0)</f>
        <v>0</v>
      </c>
      <c r="BC83" s="251">
        <f>IF(AZ83=3,G83,0)</f>
        <v>0</v>
      </c>
      <c r="BD83" s="251">
        <f>IF(AZ83=4,G83,0)</f>
        <v>0</v>
      </c>
      <c r="BE83" s="251">
        <f>IF(AZ83=5,G83,0)</f>
        <v>0</v>
      </c>
      <c r="CA83" s="290">
        <v>1</v>
      </c>
      <c r="CB83" s="290">
        <v>1</v>
      </c>
    </row>
    <row r="84" spans="1:80">
      <c r="A84" s="282">
        <v>71</v>
      </c>
      <c r="B84" s="283" t="s">
        <v>726</v>
      </c>
      <c r="C84" s="284" t="s">
        <v>727</v>
      </c>
      <c r="D84" s="285" t="s">
        <v>110</v>
      </c>
      <c r="E84" s="286">
        <v>5.6</v>
      </c>
      <c r="F84" s="286">
        <v>0</v>
      </c>
      <c r="G84" s="287">
        <f>E84*F84</f>
        <v>0</v>
      </c>
      <c r="H84" s="288">
        <v>0</v>
      </c>
      <c r="I84" s="289">
        <f>E84*H84</f>
        <v>0</v>
      </c>
      <c r="J84" s="288">
        <v>0</v>
      </c>
      <c r="K84" s="289">
        <f>E84*J84</f>
        <v>0</v>
      </c>
      <c r="O84" s="281">
        <v>2</v>
      </c>
      <c r="AA84" s="251">
        <v>1</v>
      </c>
      <c r="AB84" s="251">
        <v>1</v>
      </c>
      <c r="AC84" s="251">
        <v>1</v>
      </c>
      <c r="AZ84" s="251">
        <v>1</v>
      </c>
      <c r="BA84" s="251">
        <f>IF(AZ84=1,G84,0)</f>
        <v>0</v>
      </c>
      <c r="BB84" s="251">
        <f>IF(AZ84=2,G84,0)</f>
        <v>0</v>
      </c>
      <c r="BC84" s="251">
        <f>IF(AZ84=3,G84,0)</f>
        <v>0</v>
      </c>
      <c r="BD84" s="251">
        <f>IF(AZ84=4,G84,0)</f>
        <v>0</v>
      </c>
      <c r="BE84" s="251">
        <f>IF(AZ84=5,G84,0)</f>
        <v>0</v>
      </c>
      <c r="CA84" s="290">
        <v>1</v>
      </c>
      <c r="CB84" s="290">
        <v>1</v>
      </c>
    </row>
    <row r="85" spans="1:80">
      <c r="A85" s="306"/>
      <c r="B85" s="307" t="s">
        <v>97</v>
      </c>
      <c r="C85" s="308" t="s">
        <v>711</v>
      </c>
      <c r="D85" s="309"/>
      <c r="E85" s="310"/>
      <c r="F85" s="311"/>
      <c r="G85" s="312">
        <f>SUM(G76:G84)</f>
        <v>0</v>
      </c>
      <c r="H85" s="313"/>
      <c r="I85" s="314">
        <f>SUM(I76:I84)</f>
        <v>0</v>
      </c>
      <c r="J85" s="313"/>
      <c r="K85" s="314">
        <f>SUM(K76:K84)</f>
        <v>0</v>
      </c>
      <c r="O85" s="281">
        <v>4</v>
      </c>
      <c r="BA85" s="315">
        <f>SUM(BA76:BA84)</f>
        <v>0</v>
      </c>
      <c r="BB85" s="315">
        <f>SUM(BB76:BB84)</f>
        <v>0</v>
      </c>
      <c r="BC85" s="315">
        <f>SUM(BC76:BC84)</f>
        <v>0</v>
      </c>
      <c r="BD85" s="315">
        <f>SUM(BD76:BD84)</f>
        <v>0</v>
      </c>
      <c r="BE85" s="315">
        <f>SUM(BE76:BE84)</f>
        <v>0</v>
      </c>
    </row>
    <row r="86" spans="1:80">
      <c r="A86" s="271" t="s">
        <v>93</v>
      </c>
      <c r="B86" s="272" t="s">
        <v>728</v>
      </c>
      <c r="C86" s="273" t="s">
        <v>729</v>
      </c>
      <c r="D86" s="274"/>
      <c r="E86" s="275"/>
      <c r="F86" s="275"/>
      <c r="G86" s="276"/>
      <c r="H86" s="277"/>
      <c r="I86" s="278"/>
      <c r="J86" s="279"/>
      <c r="K86" s="280"/>
      <c r="O86" s="281">
        <v>1</v>
      </c>
    </row>
    <row r="87" spans="1:80">
      <c r="A87" s="282">
        <v>72</v>
      </c>
      <c r="B87" s="283" t="s">
        <v>731</v>
      </c>
      <c r="C87" s="284" t="s">
        <v>732</v>
      </c>
      <c r="D87" s="285" t="s">
        <v>12</v>
      </c>
      <c r="E87" s="286">
        <v>0.15</v>
      </c>
      <c r="F87" s="286">
        <v>0</v>
      </c>
      <c r="G87" s="287">
        <f>E87*F87</f>
        <v>0</v>
      </c>
      <c r="H87" s="288">
        <v>0</v>
      </c>
      <c r="I87" s="289">
        <f>E87*H87</f>
        <v>0</v>
      </c>
      <c r="J87" s="288">
        <v>0</v>
      </c>
      <c r="K87" s="289">
        <f>E87*J87</f>
        <v>0</v>
      </c>
      <c r="O87" s="281">
        <v>2</v>
      </c>
      <c r="AA87" s="251">
        <v>1</v>
      </c>
      <c r="AB87" s="251">
        <v>1</v>
      </c>
      <c r="AC87" s="251">
        <v>1</v>
      </c>
      <c r="AZ87" s="251">
        <v>1</v>
      </c>
      <c r="BA87" s="251">
        <f>IF(AZ87=1,G87,0)</f>
        <v>0</v>
      </c>
      <c r="BB87" s="251">
        <f>IF(AZ87=2,G87,0)</f>
        <v>0</v>
      </c>
      <c r="BC87" s="251">
        <f>IF(AZ87=3,G87,0)</f>
        <v>0</v>
      </c>
      <c r="BD87" s="251">
        <f>IF(AZ87=4,G87,0)</f>
        <v>0</v>
      </c>
      <c r="BE87" s="251">
        <f>IF(AZ87=5,G87,0)</f>
        <v>0</v>
      </c>
      <c r="CA87" s="290">
        <v>1</v>
      </c>
      <c r="CB87" s="290">
        <v>1</v>
      </c>
    </row>
    <row r="88" spans="1:80">
      <c r="A88" s="282">
        <v>73</v>
      </c>
      <c r="B88" s="283" t="s">
        <v>733</v>
      </c>
      <c r="C88" s="284" t="s">
        <v>734</v>
      </c>
      <c r="D88" s="285" t="s">
        <v>735</v>
      </c>
      <c r="E88" s="286">
        <v>12</v>
      </c>
      <c r="F88" s="286">
        <v>0</v>
      </c>
      <c r="G88" s="287">
        <f>E88*F88</f>
        <v>0</v>
      </c>
      <c r="H88" s="288">
        <v>0</v>
      </c>
      <c r="I88" s="289">
        <f>E88*H88</f>
        <v>0</v>
      </c>
      <c r="J88" s="288">
        <v>0</v>
      </c>
      <c r="K88" s="289">
        <f>E88*J88</f>
        <v>0</v>
      </c>
      <c r="O88" s="281">
        <v>2</v>
      </c>
      <c r="AA88" s="251">
        <v>1</v>
      </c>
      <c r="AB88" s="251">
        <v>1</v>
      </c>
      <c r="AC88" s="251">
        <v>1</v>
      </c>
      <c r="AZ88" s="251">
        <v>1</v>
      </c>
      <c r="BA88" s="251">
        <f>IF(AZ88=1,G88,0)</f>
        <v>0</v>
      </c>
      <c r="BB88" s="251">
        <f>IF(AZ88=2,G88,0)</f>
        <v>0</v>
      </c>
      <c r="BC88" s="251">
        <f>IF(AZ88=3,G88,0)</f>
        <v>0</v>
      </c>
      <c r="BD88" s="251">
        <f>IF(AZ88=4,G88,0)</f>
        <v>0</v>
      </c>
      <c r="BE88" s="251">
        <f>IF(AZ88=5,G88,0)</f>
        <v>0</v>
      </c>
      <c r="CA88" s="290">
        <v>1</v>
      </c>
      <c r="CB88" s="290">
        <v>1</v>
      </c>
    </row>
    <row r="89" spans="1:80">
      <c r="A89" s="306"/>
      <c r="B89" s="307" t="s">
        <v>97</v>
      </c>
      <c r="C89" s="308" t="s">
        <v>730</v>
      </c>
      <c r="D89" s="309"/>
      <c r="E89" s="310"/>
      <c r="F89" s="311"/>
      <c r="G89" s="312">
        <f>SUM(G86:G88)</f>
        <v>0</v>
      </c>
      <c r="H89" s="313"/>
      <c r="I89" s="314">
        <f>SUM(I86:I88)</f>
        <v>0</v>
      </c>
      <c r="J89" s="313"/>
      <c r="K89" s="314">
        <f>SUM(K86:K88)</f>
        <v>0</v>
      </c>
      <c r="O89" s="281">
        <v>4</v>
      </c>
      <c r="BA89" s="315">
        <f>SUM(BA86:BA88)</f>
        <v>0</v>
      </c>
      <c r="BB89" s="315">
        <f>SUM(BB86:BB88)</f>
        <v>0</v>
      </c>
      <c r="BC89" s="315">
        <f>SUM(BC86:BC88)</f>
        <v>0</v>
      </c>
      <c r="BD89" s="315">
        <f>SUM(BD86:BD88)</f>
        <v>0</v>
      </c>
      <c r="BE89" s="315">
        <f>SUM(BE86:BE88)</f>
        <v>0</v>
      </c>
    </row>
    <row r="90" spans="1:80">
      <c r="E90" s="251"/>
    </row>
    <row r="91" spans="1:80">
      <c r="E91" s="251"/>
    </row>
    <row r="92" spans="1:80">
      <c r="E92" s="251"/>
    </row>
    <row r="93" spans="1:80">
      <c r="E93" s="251"/>
    </row>
    <row r="94" spans="1:80">
      <c r="E94" s="251"/>
    </row>
    <row r="95" spans="1:80">
      <c r="E95" s="251"/>
    </row>
    <row r="96" spans="1:80">
      <c r="E96" s="251"/>
    </row>
    <row r="97" spans="5:5">
      <c r="E97" s="251"/>
    </row>
    <row r="98" spans="5:5">
      <c r="E98" s="251"/>
    </row>
    <row r="99" spans="5:5">
      <c r="E99" s="251"/>
    </row>
    <row r="100" spans="5:5">
      <c r="E100" s="251"/>
    </row>
    <row r="101" spans="5:5">
      <c r="E101" s="251"/>
    </row>
    <row r="102" spans="5:5">
      <c r="E102" s="251"/>
    </row>
    <row r="103" spans="5:5">
      <c r="E103" s="251"/>
    </row>
    <row r="104" spans="5:5">
      <c r="E104" s="251"/>
    </row>
    <row r="105" spans="5:5">
      <c r="E105" s="251"/>
    </row>
    <row r="106" spans="5:5">
      <c r="E106" s="251"/>
    </row>
    <row r="107" spans="5:5">
      <c r="E107" s="251"/>
    </row>
    <row r="108" spans="5:5">
      <c r="E108" s="251"/>
    </row>
    <row r="109" spans="5:5">
      <c r="E109" s="251"/>
    </row>
    <row r="110" spans="5:5">
      <c r="E110" s="251"/>
    </row>
    <row r="111" spans="5:5">
      <c r="E111" s="251"/>
    </row>
    <row r="112" spans="5:5">
      <c r="E112" s="251"/>
    </row>
    <row r="113" spans="1:7">
      <c r="A113" s="305"/>
      <c r="B113" s="305"/>
      <c r="C113" s="305"/>
      <c r="D113" s="305"/>
      <c r="E113" s="305"/>
      <c r="F113" s="305"/>
      <c r="G113" s="305"/>
    </row>
    <row r="114" spans="1:7">
      <c r="A114" s="305"/>
      <c r="B114" s="305"/>
      <c r="C114" s="305"/>
      <c r="D114" s="305"/>
      <c r="E114" s="305"/>
      <c r="F114" s="305"/>
      <c r="G114" s="305"/>
    </row>
    <row r="115" spans="1:7">
      <c r="A115" s="305"/>
      <c r="B115" s="305"/>
      <c r="C115" s="305"/>
      <c r="D115" s="305"/>
      <c r="E115" s="305"/>
      <c r="F115" s="305"/>
      <c r="G115" s="305"/>
    </row>
    <row r="116" spans="1:7">
      <c r="A116" s="305"/>
      <c r="B116" s="305"/>
      <c r="C116" s="305"/>
      <c r="D116" s="305"/>
      <c r="E116" s="305"/>
      <c r="F116" s="305"/>
      <c r="G116" s="305"/>
    </row>
    <row r="117" spans="1:7">
      <c r="E117" s="251"/>
    </row>
    <row r="118" spans="1:7">
      <c r="E118" s="251"/>
    </row>
    <row r="119" spans="1:7">
      <c r="E119" s="251"/>
    </row>
    <row r="120" spans="1:7">
      <c r="E120" s="251"/>
    </row>
    <row r="121" spans="1:7">
      <c r="E121" s="251"/>
    </row>
    <row r="122" spans="1:7">
      <c r="E122" s="251"/>
    </row>
    <row r="123" spans="1:7">
      <c r="E123" s="251"/>
    </row>
    <row r="124" spans="1:7">
      <c r="E124" s="251"/>
    </row>
    <row r="125" spans="1:7">
      <c r="E125" s="251"/>
    </row>
    <row r="126" spans="1:7">
      <c r="E126" s="251"/>
    </row>
    <row r="127" spans="1:7">
      <c r="E127" s="251"/>
    </row>
    <row r="128" spans="1:7">
      <c r="E128" s="251"/>
    </row>
    <row r="129" spans="5:5">
      <c r="E129" s="251"/>
    </row>
    <row r="130" spans="5:5">
      <c r="E130" s="251"/>
    </row>
    <row r="131" spans="5:5">
      <c r="E131" s="251"/>
    </row>
    <row r="132" spans="5:5">
      <c r="E132" s="251"/>
    </row>
    <row r="133" spans="5:5">
      <c r="E133" s="251"/>
    </row>
    <row r="134" spans="5:5">
      <c r="E134" s="251"/>
    </row>
    <row r="135" spans="5:5">
      <c r="E135" s="251"/>
    </row>
    <row r="136" spans="5:5">
      <c r="E136" s="251"/>
    </row>
    <row r="137" spans="5:5">
      <c r="E137" s="251"/>
    </row>
    <row r="138" spans="5:5">
      <c r="E138" s="251"/>
    </row>
    <row r="139" spans="5:5">
      <c r="E139" s="251"/>
    </row>
    <row r="140" spans="5:5">
      <c r="E140" s="251"/>
    </row>
    <row r="141" spans="5:5">
      <c r="E141" s="251"/>
    </row>
    <row r="142" spans="5:5">
      <c r="E142" s="251"/>
    </row>
    <row r="143" spans="5:5">
      <c r="E143" s="251"/>
    </row>
    <row r="144" spans="5:5">
      <c r="E144" s="251"/>
    </row>
    <row r="145" spans="1:7">
      <c r="E145" s="251"/>
    </row>
    <row r="146" spans="1:7">
      <c r="E146" s="251"/>
    </row>
    <row r="147" spans="1:7">
      <c r="E147" s="251"/>
    </row>
    <row r="148" spans="1:7">
      <c r="A148" s="316"/>
      <c r="B148" s="316"/>
    </row>
    <row r="149" spans="1:7">
      <c r="A149" s="305"/>
      <c r="B149" s="305"/>
      <c r="C149" s="317"/>
      <c r="D149" s="317"/>
      <c r="E149" s="318"/>
      <c r="F149" s="317"/>
      <c r="G149" s="319"/>
    </row>
    <row r="150" spans="1:7">
      <c r="A150" s="320"/>
      <c r="B150" s="320"/>
      <c r="C150" s="305"/>
      <c r="D150" s="305"/>
      <c r="E150" s="321"/>
      <c r="F150" s="305"/>
      <c r="G150" s="305"/>
    </row>
    <row r="151" spans="1:7">
      <c r="A151" s="305"/>
      <c r="B151" s="305"/>
      <c r="C151" s="305"/>
      <c r="D151" s="305"/>
      <c r="E151" s="321"/>
      <c r="F151" s="305"/>
      <c r="G151" s="305"/>
    </row>
    <row r="152" spans="1:7">
      <c r="A152" s="305"/>
      <c r="B152" s="305"/>
      <c r="C152" s="305"/>
      <c r="D152" s="305"/>
      <c r="E152" s="321"/>
      <c r="F152" s="305"/>
      <c r="G152" s="305"/>
    </row>
    <row r="153" spans="1:7">
      <c r="A153" s="305"/>
      <c r="B153" s="305"/>
      <c r="C153" s="305"/>
      <c r="D153" s="305"/>
      <c r="E153" s="321"/>
      <c r="F153" s="305"/>
      <c r="G153" s="305"/>
    </row>
    <row r="154" spans="1:7">
      <c r="A154" s="305"/>
      <c r="B154" s="305"/>
      <c r="C154" s="305"/>
      <c r="D154" s="305"/>
      <c r="E154" s="321"/>
      <c r="F154" s="305"/>
      <c r="G154" s="305"/>
    </row>
    <row r="155" spans="1:7">
      <c r="A155" s="305"/>
      <c r="B155" s="305"/>
      <c r="C155" s="305"/>
      <c r="D155" s="305"/>
      <c r="E155" s="321"/>
      <c r="F155" s="305"/>
      <c r="G155" s="305"/>
    </row>
    <row r="156" spans="1:7">
      <c r="A156" s="305"/>
      <c r="B156" s="305"/>
      <c r="C156" s="305"/>
      <c r="D156" s="305"/>
      <c r="E156" s="321"/>
      <c r="F156" s="305"/>
      <c r="G156" s="305"/>
    </row>
    <row r="157" spans="1:7">
      <c r="A157" s="305"/>
      <c r="B157" s="305"/>
      <c r="C157" s="305"/>
      <c r="D157" s="305"/>
      <c r="E157" s="321"/>
      <c r="F157" s="305"/>
      <c r="G157" s="305"/>
    </row>
    <row r="158" spans="1:7">
      <c r="A158" s="305"/>
      <c r="B158" s="305"/>
      <c r="C158" s="305"/>
      <c r="D158" s="305"/>
      <c r="E158" s="321"/>
      <c r="F158" s="305"/>
      <c r="G158" s="305"/>
    </row>
    <row r="159" spans="1:7">
      <c r="A159" s="305"/>
      <c r="B159" s="305"/>
      <c r="C159" s="305"/>
      <c r="D159" s="305"/>
      <c r="E159" s="321"/>
      <c r="F159" s="305"/>
      <c r="G159" s="305"/>
    </row>
    <row r="160" spans="1:7">
      <c r="A160" s="305"/>
      <c r="B160" s="305"/>
      <c r="C160" s="305"/>
      <c r="D160" s="305"/>
      <c r="E160" s="321"/>
      <c r="F160" s="305"/>
      <c r="G160" s="305"/>
    </row>
    <row r="161" spans="1:7">
      <c r="A161" s="305"/>
      <c r="B161" s="305"/>
      <c r="C161" s="305"/>
      <c r="D161" s="305"/>
      <c r="E161" s="321"/>
      <c r="F161" s="305"/>
      <c r="G161" s="305"/>
    </row>
    <row r="162" spans="1:7">
      <c r="A162" s="305"/>
      <c r="B162" s="305"/>
      <c r="C162" s="305"/>
      <c r="D162" s="305"/>
      <c r="E162" s="321"/>
      <c r="F162" s="305"/>
      <c r="G162" s="305"/>
    </row>
  </sheetData>
  <mergeCells count="4">
    <mergeCell ref="A1:G1"/>
    <mergeCell ref="A3:B3"/>
    <mergeCell ref="A4:B4"/>
    <mergeCell ref="E4:G4"/>
  </mergeCells>
  <printOptions gridLinesSet="0"/>
  <pageMargins left="0.59055118110236227" right="0.39370078740157483" top="0.59055118110236227" bottom="0.98425196850393704" header="0.19685039370078741" footer="0.51181102362204722"/>
  <pageSetup paperSize="9" orientation="portrait" horizont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3"/>
  <dimension ref="A1:BE55"/>
  <sheetViews>
    <sheetView workbookViewId="0"/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4.75" customHeight="1" thickBot="1">
      <c r="A1" s="88" t="s">
        <v>98</v>
      </c>
      <c r="B1" s="89"/>
      <c r="C1" s="89"/>
      <c r="D1" s="89"/>
      <c r="E1" s="89"/>
      <c r="F1" s="89"/>
      <c r="G1" s="89"/>
    </row>
    <row r="2" spans="1:57" ht="12.75" customHeight="1">
      <c r="A2" s="90" t="s">
        <v>28</v>
      </c>
      <c r="B2" s="91"/>
      <c r="C2" s="92">
        <v>3</v>
      </c>
      <c r="D2" s="92" t="s">
        <v>737</v>
      </c>
      <c r="E2" s="91"/>
      <c r="F2" s="93" t="s">
        <v>29</v>
      </c>
      <c r="G2" s="94"/>
    </row>
    <row r="3" spans="1:57" ht="3" hidden="1" customHeight="1">
      <c r="A3" s="95"/>
      <c r="B3" s="96"/>
      <c r="C3" s="97"/>
      <c r="D3" s="97"/>
      <c r="E3" s="96"/>
      <c r="F3" s="98"/>
      <c r="G3" s="99"/>
    </row>
    <row r="4" spans="1:57" ht="12" customHeight="1">
      <c r="A4" s="100" t="s">
        <v>30</v>
      </c>
      <c r="B4" s="96"/>
      <c r="C4" s="97"/>
      <c r="D4" s="97"/>
      <c r="E4" s="96"/>
      <c r="F4" s="98" t="s">
        <v>31</v>
      </c>
      <c r="G4" s="101"/>
    </row>
    <row r="5" spans="1:57" ht="12.95" customHeight="1">
      <c r="A5" s="102" t="s">
        <v>103</v>
      </c>
      <c r="B5" s="103"/>
      <c r="C5" s="104" t="s">
        <v>104</v>
      </c>
      <c r="D5" s="105"/>
      <c r="E5" s="106"/>
      <c r="F5" s="98" t="s">
        <v>32</v>
      </c>
      <c r="G5" s="99"/>
    </row>
    <row r="6" spans="1:57" ht="12.95" customHeight="1">
      <c r="A6" s="100" t="s">
        <v>33</v>
      </c>
      <c r="B6" s="96"/>
      <c r="C6" s="97"/>
      <c r="D6" s="97"/>
      <c r="E6" s="96"/>
      <c r="F6" s="107" t="s">
        <v>34</v>
      </c>
      <c r="G6" s="108"/>
      <c r="O6" s="109"/>
    </row>
    <row r="7" spans="1:57" ht="12.95" customHeight="1">
      <c r="A7" s="110" t="s">
        <v>100</v>
      </c>
      <c r="B7" s="111"/>
      <c r="C7" s="112" t="s">
        <v>101</v>
      </c>
      <c r="D7" s="113"/>
      <c r="E7" s="113"/>
      <c r="F7" s="114" t="s">
        <v>35</v>
      </c>
      <c r="G7" s="108">
        <f>IF(G6=0,,ROUND((F30+F32)/G6,1))</f>
        <v>0</v>
      </c>
    </row>
    <row r="8" spans="1:57">
      <c r="A8" s="115" t="s">
        <v>36</v>
      </c>
      <c r="B8" s="98"/>
      <c r="C8" s="116"/>
      <c r="D8" s="116"/>
      <c r="E8" s="117"/>
      <c r="F8" s="118" t="s">
        <v>37</v>
      </c>
      <c r="G8" s="119"/>
      <c r="H8" s="120"/>
      <c r="I8" s="121"/>
    </row>
    <row r="9" spans="1:57">
      <c r="A9" s="115" t="s">
        <v>38</v>
      </c>
      <c r="B9" s="98"/>
      <c r="C9" s="116"/>
      <c r="D9" s="116"/>
      <c r="E9" s="117"/>
      <c r="F9" s="98"/>
      <c r="G9" s="122"/>
      <c r="H9" s="123"/>
    </row>
    <row r="10" spans="1:57">
      <c r="A10" s="115" t="s">
        <v>39</v>
      </c>
      <c r="B10" s="98"/>
      <c r="C10" s="116"/>
      <c r="D10" s="116"/>
      <c r="E10" s="116"/>
      <c r="F10" s="124"/>
      <c r="G10" s="125"/>
      <c r="H10" s="126"/>
    </row>
    <row r="11" spans="1:57" ht="13.5" customHeight="1">
      <c r="A11" s="115" t="s">
        <v>40</v>
      </c>
      <c r="B11" s="98"/>
      <c r="C11" s="116"/>
      <c r="D11" s="116"/>
      <c r="E11" s="116"/>
      <c r="F11" s="127" t="s">
        <v>41</v>
      </c>
      <c r="G11" s="128"/>
      <c r="H11" s="123"/>
      <c r="BA11" s="129"/>
      <c r="BB11" s="129"/>
      <c r="BC11" s="129"/>
      <c r="BD11" s="129"/>
      <c r="BE11" s="129"/>
    </row>
    <row r="12" spans="1:57" ht="12.75" customHeight="1">
      <c r="A12" s="130" t="s">
        <v>42</v>
      </c>
      <c r="B12" s="96"/>
      <c r="C12" s="131"/>
      <c r="D12" s="131"/>
      <c r="E12" s="131"/>
      <c r="F12" s="132" t="s">
        <v>43</v>
      </c>
      <c r="G12" s="133"/>
      <c r="H12" s="123"/>
    </row>
    <row r="13" spans="1:57" ht="28.5" customHeight="1" thickBot="1">
      <c r="A13" s="134" t="s">
        <v>44</v>
      </c>
      <c r="B13" s="135"/>
      <c r="C13" s="135"/>
      <c r="D13" s="135"/>
      <c r="E13" s="136"/>
      <c r="F13" s="136"/>
      <c r="G13" s="137"/>
      <c r="H13" s="123"/>
    </row>
    <row r="14" spans="1:57" ht="17.25" customHeight="1" thickBot="1">
      <c r="A14" s="138" t="s">
        <v>45</v>
      </c>
      <c r="B14" s="139"/>
      <c r="C14" s="140"/>
      <c r="D14" s="141" t="s">
        <v>46</v>
      </c>
      <c r="E14" s="142"/>
      <c r="F14" s="142"/>
      <c r="G14" s="140"/>
    </row>
    <row r="15" spans="1:57" ht="15.95" customHeight="1">
      <c r="A15" s="143"/>
      <c r="B15" s="144" t="s">
        <v>47</v>
      </c>
      <c r="C15" s="145">
        <f>'SO01 3 Rek'!E17</f>
        <v>0</v>
      </c>
      <c r="D15" s="146">
        <f>'SO01 3 Rek'!A25</f>
        <v>0</v>
      </c>
      <c r="E15" s="147"/>
      <c r="F15" s="148"/>
      <c r="G15" s="145">
        <f>'SO01 3 Rek'!I25</f>
        <v>0</v>
      </c>
    </row>
    <row r="16" spans="1:57" ht="15.95" customHeight="1">
      <c r="A16" s="143" t="s">
        <v>48</v>
      </c>
      <c r="B16" s="144" t="s">
        <v>49</v>
      </c>
      <c r="C16" s="145">
        <f>'SO01 3 Rek'!F17</f>
        <v>0</v>
      </c>
      <c r="D16" s="149"/>
      <c r="E16" s="150"/>
      <c r="F16" s="151"/>
      <c r="G16" s="145"/>
    </row>
    <row r="17" spans="1:7" ht="15.95" customHeight="1">
      <c r="A17" s="143" t="s">
        <v>50</v>
      </c>
      <c r="B17" s="144" t="s">
        <v>51</v>
      </c>
      <c r="C17" s="145">
        <f>'SO01 3 Rek'!H17</f>
        <v>0</v>
      </c>
      <c r="D17" s="149"/>
      <c r="E17" s="150"/>
      <c r="F17" s="151"/>
      <c r="G17" s="145"/>
    </row>
    <row r="18" spans="1:7" ht="15.95" customHeight="1">
      <c r="A18" s="152" t="s">
        <v>52</v>
      </c>
      <c r="B18" s="153" t="s">
        <v>53</v>
      </c>
      <c r="C18" s="145">
        <f>'SO01 3 Rek'!G17</f>
        <v>0</v>
      </c>
      <c r="D18" s="149"/>
      <c r="E18" s="150"/>
      <c r="F18" s="151"/>
      <c r="G18" s="145"/>
    </row>
    <row r="19" spans="1:7" ht="15.95" customHeight="1">
      <c r="A19" s="154" t="s">
        <v>54</v>
      </c>
      <c r="B19" s="144"/>
      <c r="C19" s="145">
        <f>SUM(C15:C18)</f>
        <v>0</v>
      </c>
      <c r="D19" s="155"/>
      <c r="E19" s="150"/>
      <c r="F19" s="151"/>
      <c r="G19" s="145"/>
    </row>
    <row r="20" spans="1:7" ht="15.95" customHeight="1">
      <c r="A20" s="154"/>
      <c r="B20" s="144"/>
      <c r="C20" s="145"/>
      <c r="D20" s="149"/>
      <c r="E20" s="150"/>
      <c r="F20" s="151"/>
      <c r="G20" s="145"/>
    </row>
    <row r="21" spans="1:7" ht="15.95" customHeight="1">
      <c r="A21" s="154" t="s">
        <v>27</v>
      </c>
      <c r="B21" s="144"/>
      <c r="C21" s="145">
        <f>'SO01 3 Rek'!I17</f>
        <v>0</v>
      </c>
      <c r="D21" s="149"/>
      <c r="E21" s="150"/>
      <c r="F21" s="151"/>
      <c r="G21" s="145"/>
    </row>
    <row r="22" spans="1:7" ht="15.95" customHeight="1">
      <c r="A22" s="156" t="s">
        <v>55</v>
      </c>
      <c r="B22" s="123"/>
      <c r="C22" s="145">
        <f>C19+C21</f>
        <v>0</v>
      </c>
      <c r="D22" s="149" t="s">
        <v>56</v>
      </c>
      <c r="E22" s="150"/>
      <c r="F22" s="151"/>
      <c r="G22" s="145">
        <f>G23-SUM(G15:G21)</f>
        <v>0</v>
      </c>
    </row>
    <row r="23" spans="1:7" ht="15.95" customHeight="1" thickBot="1">
      <c r="A23" s="157" t="s">
        <v>57</v>
      </c>
      <c r="B23" s="158"/>
      <c r="C23" s="159">
        <f>C22+G23</f>
        <v>0</v>
      </c>
      <c r="D23" s="160" t="s">
        <v>58</v>
      </c>
      <c r="E23" s="161"/>
      <c r="F23" s="162"/>
      <c r="G23" s="145">
        <f>'SO01 3 Rek'!H23</f>
        <v>0</v>
      </c>
    </row>
    <row r="24" spans="1:7">
      <c r="A24" s="163" t="s">
        <v>59</v>
      </c>
      <c r="B24" s="164"/>
      <c r="C24" s="165"/>
      <c r="D24" s="164" t="s">
        <v>60</v>
      </c>
      <c r="E24" s="164"/>
      <c r="F24" s="166" t="s">
        <v>61</v>
      </c>
      <c r="G24" s="167"/>
    </row>
    <row r="25" spans="1:7">
      <c r="A25" s="156" t="s">
        <v>62</v>
      </c>
      <c r="B25" s="123"/>
      <c r="C25" s="168"/>
      <c r="D25" s="123" t="s">
        <v>62</v>
      </c>
      <c r="F25" s="169" t="s">
        <v>62</v>
      </c>
      <c r="G25" s="170"/>
    </row>
    <row r="26" spans="1:7" ht="37.5" customHeight="1">
      <c r="A26" s="156" t="s">
        <v>63</v>
      </c>
      <c r="B26" s="171"/>
      <c r="C26" s="168"/>
      <c r="D26" s="123" t="s">
        <v>63</v>
      </c>
      <c r="F26" s="169" t="s">
        <v>63</v>
      </c>
      <c r="G26" s="170"/>
    </row>
    <row r="27" spans="1:7">
      <c r="A27" s="156"/>
      <c r="B27" s="172"/>
      <c r="C27" s="168"/>
      <c r="D27" s="123"/>
      <c r="F27" s="169"/>
      <c r="G27" s="170"/>
    </row>
    <row r="28" spans="1:7">
      <c r="A28" s="156" t="s">
        <v>64</v>
      </c>
      <c r="B28" s="123"/>
      <c r="C28" s="168"/>
      <c r="D28" s="169" t="s">
        <v>65</v>
      </c>
      <c r="E28" s="168"/>
      <c r="F28" s="173" t="s">
        <v>65</v>
      </c>
      <c r="G28" s="170"/>
    </row>
    <row r="29" spans="1:7" ht="69" customHeight="1">
      <c r="A29" s="156"/>
      <c r="B29" s="123"/>
      <c r="C29" s="174"/>
      <c r="D29" s="175"/>
      <c r="E29" s="174"/>
      <c r="F29" s="123"/>
      <c r="G29" s="170"/>
    </row>
    <row r="30" spans="1:7">
      <c r="A30" s="176" t="s">
        <v>11</v>
      </c>
      <c r="B30" s="177"/>
      <c r="C30" s="178">
        <v>20</v>
      </c>
      <c r="D30" s="177" t="s">
        <v>66</v>
      </c>
      <c r="E30" s="179"/>
      <c r="F30" s="180">
        <f>ROUND(C23-F32,0)</f>
        <v>0</v>
      </c>
      <c r="G30" s="181"/>
    </row>
    <row r="31" spans="1:7">
      <c r="A31" s="176" t="s">
        <v>67</v>
      </c>
      <c r="B31" s="177"/>
      <c r="C31" s="178">
        <f>C30</f>
        <v>20</v>
      </c>
      <c r="D31" s="177" t="s">
        <v>68</v>
      </c>
      <c r="E31" s="179"/>
      <c r="F31" s="180">
        <f>ROUND(PRODUCT(F30,C31/100),1)</f>
        <v>0</v>
      </c>
      <c r="G31" s="181"/>
    </row>
    <row r="32" spans="1:7">
      <c r="A32" s="176" t="s">
        <v>11</v>
      </c>
      <c r="B32" s="177"/>
      <c r="C32" s="178">
        <v>0</v>
      </c>
      <c r="D32" s="177" t="s">
        <v>68</v>
      </c>
      <c r="E32" s="179"/>
      <c r="F32" s="180">
        <v>0</v>
      </c>
      <c r="G32" s="181"/>
    </row>
    <row r="33" spans="1:8">
      <c r="A33" s="176" t="s">
        <v>67</v>
      </c>
      <c r="B33" s="182"/>
      <c r="C33" s="183">
        <f>C32</f>
        <v>0</v>
      </c>
      <c r="D33" s="177" t="s">
        <v>68</v>
      </c>
      <c r="E33" s="151"/>
      <c r="F33" s="180">
        <f>ROUND(PRODUCT(F32,C33/100),1)</f>
        <v>0</v>
      </c>
      <c r="G33" s="181"/>
    </row>
    <row r="34" spans="1:8" s="189" customFormat="1" ht="19.5" customHeight="1" thickBot="1">
      <c r="A34" s="184" t="s">
        <v>69</v>
      </c>
      <c r="B34" s="185"/>
      <c r="C34" s="185"/>
      <c r="D34" s="185"/>
      <c r="E34" s="186"/>
      <c r="F34" s="187">
        <f>CEILING(SUM(F30:F33),IF(SUM(F30:F33)&gt;=0,1,-1))</f>
        <v>0</v>
      </c>
      <c r="G34" s="188"/>
    </row>
    <row r="36" spans="1:8">
      <c r="A36" s="1" t="s">
        <v>70</v>
      </c>
      <c r="B36" s="1"/>
      <c r="C36" s="1"/>
      <c r="D36" s="1"/>
      <c r="E36" s="1"/>
      <c r="F36" s="1"/>
      <c r="G36" s="1"/>
      <c r="H36" t="s">
        <v>1</v>
      </c>
    </row>
    <row r="37" spans="1:8" ht="14.25" customHeight="1">
      <c r="A37" s="1"/>
      <c r="B37" s="190"/>
      <c r="C37" s="190"/>
      <c r="D37" s="190"/>
      <c r="E37" s="190"/>
      <c r="F37" s="190"/>
      <c r="G37" s="190"/>
      <c r="H37" t="s">
        <v>1</v>
      </c>
    </row>
    <row r="38" spans="1:8" ht="12.75" customHeight="1">
      <c r="A38" s="191"/>
      <c r="B38" s="190"/>
      <c r="C38" s="190"/>
      <c r="D38" s="190"/>
      <c r="E38" s="190"/>
      <c r="F38" s="190"/>
      <c r="G38" s="190"/>
      <c r="H38" t="s">
        <v>1</v>
      </c>
    </row>
    <row r="39" spans="1:8">
      <c r="A39" s="191"/>
      <c r="B39" s="190"/>
      <c r="C39" s="190"/>
      <c r="D39" s="190"/>
      <c r="E39" s="190"/>
      <c r="F39" s="190"/>
      <c r="G39" s="190"/>
      <c r="H39" t="s">
        <v>1</v>
      </c>
    </row>
    <row r="40" spans="1:8">
      <c r="A40" s="191"/>
      <c r="B40" s="190"/>
      <c r="C40" s="190"/>
      <c r="D40" s="190"/>
      <c r="E40" s="190"/>
      <c r="F40" s="190"/>
      <c r="G40" s="190"/>
      <c r="H40" t="s">
        <v>1</v>
      </c>
    </row>
    <row r="41" spans="1:8">
      <c r="A41" s="191"/>
      <c r="B41" s="190"/>
      <c r="C41" s="190"/>
      <c r="D41" s="190"/>
      <c r="E41" s="190"/>
      <c r="F41" s="190"/>
      <c r="G41" s="190"/>
      <c r="H41" t="s">
        <v>1</v>
      </c>
    </row>
    <row r="42" spans="1:8">
      <c r="A42" s="191"/>
      <c r="B42" s="190"/>
      <c r="C42" s="190"/>
      <c r="D42" s="190"/>
      <c r="E42" s="190"/>
      <c r="F42" s="190"/>
      <c r="G42" s="190"/>
      <c r="H42" t="s">
        <v>1</v>
      </c>
    </row>
    <row r="43" spans="1:8">
      <c r="A43" s="191"/>
      <c r="B43" s="190"/>
      <c r="C43" s="190"/>
      <c r="D43" s="190"/>
      <c r="E43" s="190"/>
      <c r="F43" s="190"/>
      <c r="G43" s="190"/>
      <c r="H43" t="s">
        <v>1</v>
      </c>
    </row>
    <row r="44" spans="1:8">
      <c r="A44" s="191"/>
      <c r="B44" s="190"/>
      <c r="C44" s="190"/>
      <c r="D44" s="190"/>
      <c r="E44" s="190"/>
      <c r="F44" s="190"/>
      <c r="G44" s="190"/>
      <c r="H44" t="s">
        <v>1</v>
      </c>
    </row>
    <row r="45" spans="1:8" ht="0.75" customHeight="1">
      <c r="A45" s="191"/>
      <c r="B45" s="190"/>
      <c r="C45" s="190"/>
      <c r="D45" s="190"/>
      <c r="E45" s="190"/>
      <c r="F45" s="190"/>
      <c r="G45" s="190"/>
      <c r="H45" t="s">
        <v>1</v>
      </c>
    </row>
    <row r="46" spans="1:8">
      <c r="B46" s="192"/>
      <c r="C46" s="192"/>
      <c r="D46" s="192"/>
      <c r="E46" s="192"/>
      <c r="F46" s="192"/>
      <c r="G46" s="192"/>
    </row>
    <row r="47" spans="1:8">
      <c r="B47" s="192"/>
      <c r="C47" s="192"/>
      <c r="D47" s="192"/>
      <c r="E47" s="192"/>
      <c r="F47" s="192"/>
      <c r="G47" s="192"/>
    </row>
    <row r="48" spans="1:8">
      <c r="B48" s="192"/>
      <c r="C48" s="192"/>
      <c r="D48" s="192"/>
      <c r="E48" s="192"/>
      <c r="F48" s="192"/>
      <c r="G48" s="192"/>
    </row>
    <row r="49" spans="2:7">
      <c r="B49" s="192"/>
      <c r="C49" s="192"/>
      <c r="D49" s="192"/>
      <c r="E49" s="192"/>
      <c r="F49" s="192"/>
      <c r="G49" s="192"/>
    </row>
    <row r="50" spans="2:7">
      <c r="B50" s="192"/>
      <c r="C50" s="192"/>
      <c r="D50" s="192"/>
      <c r="E50" s="192"/>
      <c r="F50" s="192"/>
      <c r="G50" s="192"/>
    </row>
    <row r="51" spans="2:7">
      <c r="B51" s="192"/>
      <c r="C51" s="192"/>
      <c r="D51" s="192"/>
      <c r="E51" s="192"/>
      <c r="F51" s="192"/>
      <c r="G51" s="192"/>
    </row>
    <row r="52" spans="2:7">
      <c r="B52" s="192"/>
      <c r="C52" s="192"/>
      <c r="D52" s="192"/>
      <c r="E52" s="192"/>
      <c r="F52" s="192"/>
      <c r="G52" s="192"/>
    </row>
    <row r="53" spans="2:7">
      <c r="B53" s="192"/>
      <c r="C53" s="192"/>
      <c r="D53" s="192"/>
      <c r="E53" s="192"/>
      <c r="F53" s="192"/>
      <c r="G53" s="192"/>
    </row>
    <row r="54" spans="2:7">
      <c r="B54" s="192"/>
      <c r="C54" s="192"/>
      <c r="D54" s="192"/>
      <c r="E54" s="192"/>
      <c r="F54" s="192"/>
      <c r="G54" s="192"/>
    </row>
    <row r="55" spans="2:7">
      <c r="B55" s="192"/>
      <c r="C55" s="192"/>
      <c r="D55" s="192"/>
      <c r="E55" s="192"/>
      <c r="F55" s="192"/>
      <c r="G55" s="192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3"/>
  <dimension ref="A1:BE74"/>
  <sheetViews>
    <sheetView workbookViewId="0">
      <selection sqref="A1:B1"/>
    </sheetView>
  </sheetViews>
  <sheetFormatPr defaultRowHeight="12.75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>
      <c r="A1" s="193" t="s">
        <v>2</v>
      </c>
      <c r="B1" s="194"/>
      <c r="C1" s="195" t="s">
        <v>102</v>
      </c>
      <c r="D1" s="196"/>
      <c r="E1" s="197"/>
      <c r="F1" s="196"/>
      <c r="G1" s="198" t="s">
        <v>71</v>
      </c>
      <c r="H1" s="199">
        <v>3</v>
      </c>
      <c r="I1" s="200"/>
    </row>
    <row r="2" spans="1:9" ht="13.5" thickBot="1">
      <c r="A2" s="201" t="s">
        <v>72</v>
      </c>
      <c r="B2" s="202"/>
      <c r="C2" s="203" t="s">
        <v>105</v>
      </c>
      <c r="D2" s="204"/>
      <c r="E2" s="205"/>
      <c r="F2" s="204"/>
      <c r="G2" s="206" t="s">
        <v>737</v>
      </c>
      <c r="H2" s="207"/>
      <c r="I2" s="208"/>
    </row>
    <row r="3" spans="1:9" ht="13.5" thickTop="1">
      <c r="F3" s="123"/>
    </row>
    <row r="4" spans="1:9" ht="19.5" customHeight="1">
      <c r="A4" s="209" t="s">
        <v>73</v>
      </c>
      <c r="B4" s="210"/>
      <c r="C4" s="210"/>
      <c r="D4" s="210"/>
      <c r="E4" s="211"/>
      <c r="F4" s="210"/>
      <c r="G4" s="210"/>
      <c r="H4" s="210"/>
      <c r="I4" s="210"/>
    </row>
    <row r="5" spans="1:9" ht="13.5" thickBot="1"/>
    <row r="6" spans="1:9" s="123" customFormat="1" ht="13.5" thickBot="1">
      <c r="A6" s="212"/>
      <c r="B6" s="213" t="s">
        <v>74</v>
      </c>
      <c r="C6" s="213"/>
      <c r="D6" s="214"/>
      <c r="E6" s="215" t="s">
        <v>23</v>
      </c>
      <c r="F6" s="216" t="s">
        <v>24</v>
      </c>
      <c r="G6" s="216" t="s">
        <v>25</v>
      </c>
      <c r="H6" s="216" t="s">
        <v>26</v>
      </c>
      <c r="I6" s="217" t="s">
        <v>27</v>
      </c>
    </row>
    <row r="7" spans="1:9" s="123" customFormat="1">
      <c r="A7" s="322" t="str">
        <f>'SO01 3 Pol'!B7</f>
        <v>11</v>
      </c>
      <c r="B7" s="69" t="str">
        <f>'SO01 3 Pol'!C7</f>
        <v>Přípravné a přidružené práce</v>
      </c>
      <c r="D7" s="218"/>
      <c r="E7" s="323">
        <f>'SO01 3 Pol'!BA10</f>
        <v>0</v>
      </c>
      <c r="F7" s="324">
        <f>'SO01 3 Pol'!BB10</f>
        <v>0</v>
      </c>
      <c r="G7" s="324">
        <f>'SO01 3 Pol'!BC10</f>
        <v>0</v>
      </c>
      <c r="H7" s="324">
        <f>'SO01 3 Pol'!BD10</f>
        <v>0</v>
      </c>
      <c r="I7" s="325">
        <f>'SO01 3 Pol'!BE10</f>
        <v>0</v>
      </c>
    </row>
    <row r="8" spans="1:9" s="123" customFormat="1">
      <c r="A8" s="322" t="str">
        <f>'SO01 3 Pol'!B11</f>
        <v>13</v>
      </c>
      <c r="B8" s="69" t="str">
        <f>'SO01 3 Pol'!C11</f>
        <v>Hloubené vykopávky</v>
      </c>
      <c r="D8" s="218"/>
      <c r="E8" s="323">
        <f>'SO01 3 Pol'!BA16</f>
        <v>0</v>
      </c>
      <c r="F8" s="324">
        <f>'SO01 3 Pol'!BB16</f>
        <v>0</v>
      </c>
      <c r="G8" s="324">
        <f>'SO01 3 Pol'!BC16</f>
        <v>0</v>
      </c>
      <c r="H8" s="324">
        <f>'SO01 3 Pol'!BD16</f>
        <v>0</v>
      </c>
      <c r="I8" s="325">
        <f>'SO01 3 Pol'!BE16</f>
        <v>0</v>
      </c>
    </row>
    <row r="9" spans="1:9" s="123" customFormat="1">
      <c r="A9" s="322" t="str">
        <f>'SO01 3 Pol'!B17</f>
        <v>15</v>
      </c>
      <c r="B9" s="69" t="str">
        <f>'SO01 3 Pol'!C17</f>
        <v>Roubení</v>
      </c>
      <c r="D9" s="218"/>
      <c r="E9" s="323">
        <f>'SO01 3 Pol'!BA20</f>
        <v>0</v>
      </c>
      <c r="F9" s="324">
        <f>'SO01 3 Pol'!BB20</f>
        <v>0</v>
      </c>
      <c r="G9" s="324">
        <f>'SO01 3 Pol'!BC20</f>
        <v>0</v>
      </c>
      <c r="H9" s="324">
        <f>'SO01 3 Pol'!BD20</f>
        <v>0</v>
      </c>
      <c r="I9" s="325">
        <f>'SO01 3 Pol'!BE20</f>
        <v>0</v>
      </c>
    </row>
    <row r="10" spans="1:9" s="123" customFormat="1">
      <c r="A10" s="322" t="str">
        <f>'SO01 3 Pol'!B21</f>
        <v>16</v>
      </c>
      <c r="B10" s="69" t="str">
        <f>'SO01 3 Pol'!C21</f>
        <v>Přemístění výkopku</v>
      </c>
      <c r="D10" s="218"/>
      <c r="E10" s="323">
        <f>'SO01 3 Pol'!BA25</f>
        <v>0</v>
      </c>
      <c r="F10" s="324">
        <f>'SO01 3 Pol'!BB25</f>
        <v>0</v>
      </c>
      <c r="G10" s="324">
        <f>'SO01 3 Pol'!BC25</f>
        <v>0</v>
      </c>
      <c r="H10" s="324">
        <f>'SO01 3 Pol'!BD25</f>
        <v>0</v>
      </c>
      <c r="I10" s="325">
        <f>'SO01 3 Pol'!BE25</f>
        <v>0</v>
      </c>
    </row>
    <row r="11" spans="1:9" s="123" customFormat="1">
      <c r="A11" s="322" t="str">
        <f>'SO01 3 Pol'!B26</f>
        <v>17</v>
      </c>
      <c r="B11" s="69" t="str">
        <f>'SO01 3 Pol'!C26</f>
        <v>Konstrukce ze zemin</v>
      </c>
      <c r="D11" s="218"/>
      <c r="E11" s="323">
        <f>'SO01 3 Pol'!BA31</f>
        <v>0</v>
      </c>
      <c r="F11" s="324">
        <f>'SO01 3 Pol'!BB31</f>
        <v>0</v>
      </c>
      <c r="G11" s="324">
        <f>'SO01 3 Pol'!BC31</f>
        <v>0</v>
      </c>
      <c r="H11" s="324">
        <f>'SO01 3 Pol'!BD31</f>
        <v>0</v>
      </c>
      <c r="I11" s="325">
        <f>'SO01 3 Pol'!BE31</f>
        <v>0</v>
      </c>
    </row>
    <row r="12" spans="1:9" s="123" customFormat="1">
      <c r="A12" s="322" t="str">
        <f>'SO01 3 Pol'!B32</f>
        <v>56</v>
      </c>
      <c r="B12" s="69" t="str">
        <f>'SO01 3 Pol'!C32</f>
        <v>Podkladní vrstvy komunikací, letišť a ploch</v>
      </c>
      <c r="D12" s="218"/>
      <c r="E12" s="323">
        <f>'SO01 3 Pol'!BA34</f>
        <v>0</v>
      </c>
      <c r="F12" s="324">
        <f>'SO01 3 Pol'!BB34</f>
        <v>0</v>
      </c>
      <c r="G12" s="324">
        <f>'SO01 3 Pol'!BC34</f>
        <v>0</v>
      </c>
      <c r="H12" s="324">
        <f>'SO01 3 Pol'!BD34</f>
        <v>0</v>
      </c>
      <c r="I12" s="325">
        <f>'SO01 3 Pol'!BE34</f>
        <v>0</v>
      </c>
    </row>
    <row r="13" spans="1:9" s="123" customFormat="1">
      <c r="A13" s="322" t="str">
        <f>'SO01 3 Pol'!B35</f>
        <v>57</v>
      </c>
      <c r="B13" s="69" t="str">
        <f>'SO01 3 Pol'!C35</f>
        <v>Kryty štěrkových a živičných komunikací a ploch</v>
      </c>
      <c r="D13" s="218"/>
      <c r="E13" s="323">
        <f>'SO01 3 Pol'!BA37</f>
        <v>0</v>
      </c>
      <c r="F13" s="324">
        <f>'SO01 3 Pol'!BB37</f>
        <v>0</v>
      </c>
      <c r="G13" s="324">
        <f>'SO01 3 Pol'!BC37</f>
        <v>0</v>
      </c>
      <c r="H13" s="324">
        <f>'SO01 3 Pol'!BD37</f>
        <v>0</v>
      </c>
      <c r="I13" s="325">
        <f>'SO01 3 Pol'!BE37</f>
        <v>0</v>
      </c>
    </row>
    <row r="14" spans="1:9" s="123" customFormat="1">
      <c r="A14" s="322" t="str">
        <f>'SO01 3 Pol'!B38</f>
        <v>89</v>
      </c>
      <c r="B14" s="69" t="str">
        <f>'SO01 3 Pol'!C38</f>
        <v>Ostatní konstrukce</v>
      </c>
      <c r="D14" s="218"/>
      <c r="E14" s="323">
        <f>'SO01 3 Pol'!BA43</f>
        <v>0</v>
      </c>
      <c r="F14" s="324">
        <f>'SO01 3 Pol'!BB43</f>
        <v>0</v>
      </c>
      <c r="G14" s="324">
        <f>'SO01 3 Pol'!BC43</f>
        <v>0</v>
      </c>
      <c r="H14" s="324">
        <f>'SO01 3 Pol'!BD43</f>
        <v>0</v>
      </c>
      <c r="I14" s="325">
        <f>'SO01 3 Pol'!BE43</f>
        <v>0</v>
      </c>
    </row>
    <row r="15" spans="1:9" s="123" customFormat="1">
      <c r="A15" s="322" t="str">
        <f>'SO01 3 Pol'!B44</f>
        <v>9</v>
      </c>
      <c r="B15" s="69" t="str">
        <f>'SO01 3 Pol'!C44</f>
        <v>Dokončovací práce, demolice</v>
      </c>
      <c r="D15" s="218"/>
      <c r="E15" s="323">
        <f>'SO01 3 Pol'!BA46</f>
        <v>0</v>
      </c>
      <c r="F15" s="324">
        <f>'SO01 3 Pol'!BB46</f>
        <v>0</v>
      </c>
      <c r="G15" s="324">
        <f>'SO01 3 Pol'!BC46</f>
        <v>0</v>
      </c>
      <c r="H15" s="324">
        <f>'SO01 3 Pol'!BD46</f>
        <v>0</v>
      </c>
      <c r="I15" s="325">
        <f>'SO01 3 Pol'!BE46</f>
        <v>0</v>
      </c>
    </row>
    <row r="16" spans="1:9" s="123" customFormat="1" ht="13.5" thickBot="1">
      <c r="A16" s="322" t="str">
        <f>'SO01 3 Pol'!B47</f>
        <v>H27</v>
      </c>
      <c r="B16" s="69" t="str">
        <f>'SO01 3 Pol'!C47</f>
        <v>Vedení trubní dálková a přípojná</v>
      </c>
      <c r="D16" s="218"/>
      <c r="E16" s="323">
        <f>'SO01 3 Pol'!BA49</f>
        <v>0</v>
      </c>
      <c r="F16" s="324">
        <f>'SO01 3 Pol'!BB49</f>
        <v>0</v>
      </c>
      <c r="G16" s="324">
        <f>'SO01 3 Pol'!BC49</f>
        <v>0</v>
      </c>
      <c r="H16" s="324">
        <f>'SO01 3 Pol'!BD49</f>
        <v>0</v>
      </c>
      <c r="I16" s="325">
        <f>'SO01 3 Pol'!BE49</f>
        <v>0</v>
      </c>
    </row>
    <row r="17" spans="1:57" s="13" customFormat="1" ht="13.5" thickBot="1">
      <c r="A17" s="219"/>
      <c r="B17" s="220" t="s">
        <v>75</v>
      </c>
      <c r="C17" s="220"/>
      <c r="D17" s="221"/>
      <c r="E17" s="222">
        <f>SUM(E7:E16)</f>
        <v>0</v>
      </c>
      <c r="F17" s="223">
        <f>SUM(F7:F16)</f>
        <v>0</v>
      </c>
      <c r="G17" s="223">
        <f>SUM(G7:G16)</f>
        <v>0</v>
      </c>
      <c r="H17" s="223">
        <f>SUM(H7:H16)</f>
        <v>0</v>
      </c>
      <c r="I17" s="224">
        <f>SUM(I7:I16)</f>
        <v>0</v>
      </c>
    </row>
    <row r="18" spans="1:57">
      <c r="A18" s="123"/>
      <c r="B18" s="123"/>
      <c r="C18" s="123"/>
      <c r="D18" s="123"/>
      <c r="E18" s="123"/>
      <c r="F18" s="123"/>
      <c r="G18" s="123"/>
      <c r="H18" s="123"/>
      <c r="I18" s="123"/>
    </row>
    <row r="19" spans="1:57" ht="19.5" customHeight="1">
      <c r="A19" s="210" t="s">
        <v>76</v>
      </c>
      <c r="B19" s="210"/>
      <c r="C19" s="210"/>
      <c r="D19" s="210"/>
      <c r="E19" s="210"/>
      <c r="F19" s="210"/>
      <c r="G19" s="225"/>
      <c r="H19" s="210"/>
      <c r="I19" s="210"/>
      <c r="BA19" s="129"/>
      <c r="BB19" s="129"/>
      <c r="BC19" s="129"/>
      <c r="BD19" s="129"/>
      <c r="BE19" s="129"/>
    </row>
    <row r="20" spans="1:57" ht="13.5" thickBot="1"/>
    <row r="21" spans="1:57">
      <c r="A21" s="163" t="s">
        <v>77</v>
      </c>
      <c r="B21" s="164"/>
      <c r="C21" s="164"/>
      <c r="D21" s="226"/>
      <c r="E21" s="227" t="s">
        <v>78</v>
      </c>
      <c r="F21" s="228" t="s">
        <v>12</v>
      </c>
      <c r="G21" s="229" t="s">
        <v>79</v>
      </c>
      <c r="H21" s="230"/>
      <c r="I21" s="231" t="s">
        <v>78</v>
      </c>
    </row>
    <row r="22" spans="1:57">
      <c r="A22" s="232"/>
      <c r="B22" s="233"/>
      <c r="C22" s="233"/>
      <c r="D22" s="234"/>
      <c r="E22" s="235"/>
      <c r="F22" s="236"/>
      <c r="G22" s="237">
        <f>CHOOSE(BA22+1,E17+F17,E17+F17+H17,E17+F17+G17+H17,E17,F17,H17,G17,H17+G17,0)</f>
        <v>0</v>
      </c>
      <c r="H22" s="238"/>
      <c r="I22" s="239">
        <f>E22+F22*G22/100</f>
        <v>0</v>
      </c>
      <c r="BA22">
        <v>8</v>
      </c>
    </row>
    <row r="23" spans="1:57" ht="13.5" thickBot="1">
      <c r="A23" s="240"/>
      <c r="B23" s="241" t="s">
        <v>80</v>
      </c>
      <c r="C23" s="242"/>
      <c r="D23" s="243"/>
      <c r="E23" s="244"/>
      <c r="F23" s="245"/>
      <c r="G23" s="245"/>
      <c r="H23" s="246">
        <f>SUM(I22:I22)</f>
        <v>0</v>
      </c>
      <c r="I23" s="247"/>
    </row>
    <row r="25" spans="1:57">
      <c r="B25" s="13"/>
      <c r="F25" s="248"/>
      <c r="G25" s="249"/>
      <c r="H25" s="249"/>
      <c r="I25" s="54"/>
    </row>
    <row r="26" spans="1:57">
      <c r="F26" s="248"/>
      <c r="G26" s="249"/>
      <c r="H26" s="249"/>
      <c r="I26" s="54"/>
    </row>
    <row r="27" spans="1:57">
      <c r="F27" s="248"/>
      <c r="G27" s="249"/>
      <c r="H27" s="249"/>
      <c r="I27" s="54"/>
    </row>
    <row r="28" spans="1:57">
      <c r="F28" s="248"/>
      <c r="G28" s="249"/>
      <c r="H28" s="249"/>
      <c r="I28" s="54"/>
    </row>
    <row r="29" spans="1:57">
      <c r="F29" s="248"/>
      <c r="G29" s="249"/>
      <c r="H29" s="249"/>
      <c r="I29" s="54"/>
    </row>
    <row r="30" spans="1:57">
      <c r="F30" s="248"/>
      <c r="G30" s="249"/>
      <c r="H30" s="249"/>
      <c r="I30" s="54"/>
    </row>
    <row r="31" spans="1:57">
      <c r="F31" s="248"/>
      <c r="G31" s="249"/>
      <c r="H31" s="249"/>
      <c r="I31" s="54"/>
    </row>
    <row r="32" spans="1:57">
      <c r="F32" s="248"/>
      <c r="G32" s="249"/>
      <c r="H32" s="249"/>
      <c r="I32" s="54"/>
    </row>
    <row r="33" spans="6:9">
      <c r="F33" s="248"/>
      <c r="G33" s="249"/>
      <c r="H33" s="249"/>
      <c r="I33" s="54"/>
    </row>
    <row r="34" spans="6:9">
      <c r="F34" s="248"/>
      <c r="G34" s="249"/>
      <c r="H34" s="249"/>
      <c r="I34" s="54"/>
    </row>
    <row r="35" spans="6:9">
      <c r="F35" s="248"/>
      <c r="G35" s="249"/>
      <c r="H35" s="249"/>
      <c r="I35" s="54"/>
    </row>
    <row r="36" spans="6:9">
      <c r="F36" s="248"/>
      <c r="G36" s="249"/>
      <c r="H36" s="249"/>
      <c r="I36" s="54"/>
    </row>
    <row r="37" spans="6:9">
      <c r="F37" s="248"/>
      <c r="G37" s="249"/>
      <c r="H37" s="249"/>
      <c r="I37" s="54"/>
    </row>
    <row r="38" spans="6:9">
      <c r="F38" s="248"/>
      <c r="G38" s="249"/>
      <c r="H38" s="249"/>
      <c r="I38" s="54"/>
    </row>
    <row r="39" spans="6:9">
      <c r="F39" s="248"/>
      <c r="G39" s="249"/>
      <c r="H39" s="249"/>
      <c r="I39" s="54"/>
    </row>
    <row r="40" spans="6:9">
      <c r="F40" s="248"/>
      <c r="G40" s="249"/>
      <c r="H40" s="249"/>
      <c r="I40" s="54"/>
    </row>
    <row r="41" spans="6:9">
      <c r="F41" s="248"/>
      <c r="G41" s="249"/>
      <c r="H41" s="249"/>
      <c r="I41" s="54"/>
    </row>
    <row r="42" spans="6:9">
      <c r="F42" s="248"/>
      <c r="G42" s="249"/>
      <c r="H42" s="249"/>
      <c r="I42" s="54"/>
    </row>
    <row r="43" spans="6:9">
      <c r="F43" s="248"/>
      <c r="G43" s="249"/>
      <c r="H43" s="249"/>
      <c r="I43" s="54"/>
    </row>
    <row r="44" spans="6:9">
      <c r="F44" s="248"/>
      <c r="G44" s="249"/>
      <c r="H44" s="249"/>
      <c r="I44" s="54"/>
    </row>
    <row r="45" spans="6:9">
      <c r="F45" s="248"/>
      <c r="G45" s="249"/>
      <c r="H45" s="249"/>
      <c r="I45" s="54"/>
    </row>
    <row r="46" spans="6:9">
      <c r="F46" s="248"/>
      <c r="G46" s="249"/>
      <c r="H46" s="249"/>
      <c r="I46" s="54"/>
    </row>
    <row r="47" spans="6:9">
      <c r="F47" s="248"/>
      <c r="G47" s="249"/>
      <c r="H47" s="249"/>
      <c r="I47" s="54"/>
    </row>
    <row r="48" spans="6:9">
      <c r="F48" s="248"/>
      <c r="G48" s="249"/>
      <c r="H48" s="249"/>
      <c r="I48" s="54"/>
    </row>
    <row r="49" spans="6:9">
      <c r="F49" s="248"/>
      <c r="G49" s="249"/>
      <c r="H49" s="249"/>
      <c r="I49" s="54"/>
    </row>
    <row r="50" spans="6:9">
      <c r="F50" s="248"/>
      <c r="G50" s="249"/>
      <c r="H50" s="249"/>
      <c r="I50" s="54"/>
    </row>
    <row r="51" spans="6:9">
      <c r="F51" s="248"/>
      <c r="G51" s="249"/>
      <c r="H51" s="249"/>
      <c r="I51" s="54"/>
    </row>
    <row r="52" spans="6:9">
      <c r="F52" s="248"/>
      <c r="G52" s="249"/>
      <c r="H52" s="249"/>
      <c r="I52" s="54"/>
    </row>
    <row r="53" spans="6:9">
      <c r="F53" s="248"/>
      <c r="G53" s="249"/>
      <c r="H53" s="249"/>
      <c r="I53" s="54"/>
    </row>
    <row r="54" spans="6:9">
      <c r="F54" s="248"/>
      <c r="G54" s="249"/>
      <c r="H54" s="249"/>
      <c r="I54" s="54"/>
    </row>
    <row r="55" spans="6:9">
      <c r="F55" s="248"/>
      <c r="G55" s="249"/>
      <c r="H55" s="249"/>
      <c r="I55" s="54"/>
    </row>
    <row r="56" spans="6:9">
      <c r="F56" s="248"/>
      <c r="G56" s="249"/>
      <c r="H56" s="249"/>
      <c r="I56" s="54"/>
    </row>
    <row r="57" spans="6:9">
      <c r="F57" s="248"/>
      <c r="G57" s="249"/>
      <c r="H57" s="249"/>
      <c r="I57" s="54"/>
    </row>
    <row r="58" spans="6:9">
      <c r="F58" s="248"/>
      <c r="G58" s="249"/>
      <c r="H58" s="249"/>
      <c r="I58" s="54"/>
    </row>
    <row r="59" spans="6:9">
      <c r="F59" s="248"/>
      <c r="G59" s="249"/>
      <c r="H59" s="249"/>
      <c r="I59" s="54"/>
    </row>
    <row r="60" spans="6:9">
      <c r="F60" s="248"/>
      <c r="G60" s="249"/>
      <c r="H60" s="249"/>
      <c r="I60" s="54"/>
    </row>
    <row r="61" spans="6:9">
      <c r="F61" s="248"/>
      <c r="G61" s="249"/>
      <c r="H61" s="249"/>
      <c r="I61" s="54"/>
    </row>
    <row r="62" spans="6:9">
      <c r="F62" s="248"/>
      <c r="G62" s="249"/>
      <c r="H62" s="249"/>
      <c r="I62" s="54"/>
    </row>
    <row r="63" spans="6:9">
      <c r="F63" s="248"/>
      <c r="G63" s="249"/>
      <c r="H63" s="249"/>
      <c r="I63" s="54"/>
    </row>
    <row r="64" spans="6:9">
      <c r="F64" s="248"/>
      <c r="G64" s="249"/>
      <c r="H64" s="249"/>
      <c r="I64" s="54"/>
    </row>
    <row r="65" spans="6:9">
      <c r="F65" s="248"/>
      <c r="G65" s="249"/>
      <c r="H65" s="249"/>
      <c r="I65" s="54"/>
    </row>
    <row r="66" spans="6:9">
      <c r="F66" s="248"/>
      <c r="G66" s="249"/>
      <c r="H66" s="249"/>
      <c r="I66" s="54"/>
    </row>
    <row r="67" spans="6:9">
      <c r="F67" s="248"/>
      <c r="G67" s="249"/>
      <c r="H67" s="249"/>
      <c r="I67" s="54"/>
    </row>
    <row r="68" spans="6:9">
      <c r="F68" s="248"/>
      <c r="G68" s="249"/>
      <c r="H68" s="249"/>
      <c r="I68" s="54"/>
    </row>
    <row r="69" spans="6:9">
      <c r="F69" s="248"/>
      <c r="G69" s="249"/>
      <c r="H69" s="249"/>
      <c r="I69" s="54"/>
    </row>
    <row r="70" spans="6:9">
      <c r="F70" s="248"/>
      <c r="G70" s="249"/>
      <c r="H70" s="249"/>
      <c r="I70" s="54"/>
    </row>
    <row r="71" spans="6:9">
      <c r="F71" s="248"/>
      <c r="G71" s="249"/>
      <c r="H71" s="249"/>
      <c r="I71" s="54"/>
    </row>
    <row r="72" spans="6:9">
      <c r="F72" s="248"/>
      <c r="G72" s="249"/>
      <c r="H72" s="249"/>
      <c r="I72" s="54"/>
    </row>
    <row r="73" spans="6:9">
      <c r="F73" s="248"/>
      <c r="G73" s="249"/>
      <c r="H73" s="249"/>
      <c r="I73" s="54"/>
    </row>
    <row r="74" spans="6:9">
      <c r="F74" s="248"/>
      <c r="G74" s="249"/>
      <c r="H74" s="249"/>
      <c r="I74" s="54"/>
    </row>
  </sheetData>
  <mergeCells count="4">
    <mergeCell ref="A1:B1"/>
    <mergeCell ref="A2:B2"/>
    <mergeCell ref="G2:I2"/>
    <mergeCell ref="H23:I23"/>
  </mergeCells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16</vt:i4>
      </vt:variant>
      <vt:variant>
        <vt:lpstr>Pojmenované oblasti</vt:lpstr>
      </vt:variant>
      <vt:variant>
        <vt:i4>46</vt:i4>
      </vt:variant>
    </vt:vector>
  </HeadingPairs>
  <TitlesOfParts>
    <vt:vector size="62" baseType="lpstr">
      <vt:lpstr>Stavba</vt:lpstr>
      <vt:lpstr>SO01 1 KL</vt:lpstr>
      <vt:lpstr>SO01 1 Rek</vt:lpstr>
      <vt:lpstr>SO01 1 Pol</vt:lpstr>
      <vt:lpstr>SO01 2 KL</vt:lpstr>
      <vt:lpstr>SO01 2 Rek</vt:lpstr>
      <vt:lpstr>SO01 2 Pol</vt:lpstr>
      <vt:lpstr>SO01 3 KL</vt:lpstr>
      <vt:lpstr>SO01 3 Rek</vt:lpstr>
      <vt:lpstr>SO01 3 Pol</vt:lpstr>
      <vt:lpstr>SO01 4 KL</vt:lpstr>
      <vt:lpstr>SO01 4 Rek</vt:lpstr>
      <vt:lpstr>SO01 4 Pol</vt:lpstr>
      <vt:lpstr>SO01 5 KL</vt:lpstr>
      <vt:lpstr>SO01 5 Rek</vt:lpstr>
      <vt:lpstr>SO01 5 Pol</vt:lpstr>
      <vt:lpstr>Stavba!CelkemObjekty</vt:lpstr>
      <vt:lpstr>Stavba!CisloStavby</vt:lpstr>
      <vt:lpstr>Stavba!dadresa</vt:lpstr>
      <vt:lpstr>Stavba!DIČ</vt:lpstr>
      <vt:lpstr>Stavba!dmisto</vt:lpstr>
      <vt:lpstr>Stavba!dpsc</vt:lpstr>
      <vt:lpstr>Stavba!IČO</vt:lpstr>
      <vt:lpstr>Stavba!NazevObjektu</vt:lpstr>
      <vt:lpstr>Stavba!NazevStavby</vt:lpstr>
      <vt:lpstr>'SO01 1 Pol'!Názvy_tisku</vt:lpstr>
      <vt:lpstr>'SO01 1 Rek'!Názvy_tisku</vt:lpstr>
      <vt:lpstr>'SO01 2 Pol'!Názvy_tisku</vt:lpstr>
      <vt:lpstr>'SO01 2 Rek'!Názvy_tisku</vt:lpstr>
      <vt:lpstr>'SO01 3 Pol'!Názvy_tisku</vt:lpstr>
      <vt:lpstr>'SO01 3 Rek'!Názvy_tisku</vt:lpstr>
      <vt:lpstr>'SO01 4 Pol'!Názvy_tisku</vt:lpstr>
      <vt:lpstr>'SO01 4 Rek'!Názvy_tisku</vt:lpstr>
      <vt:lpstr>'SO01 5 Pol'!Názvy_tisku</vt:lpstr>
      <vt:lpstr>'SO01 5 Rek'!Názvy_tisku</vt:lpstr>
      <vt:lpstr>Stavba!Objednatel</vt:lpstr>
      <vt:lpstr>Stavba!Objekt</vt:lpstr>
      <vt:lpstr>'SO01 1 KL'!Oblast_tisku</vt:lpstr>
      <vt:lpstr>'SO01 1 Pol'!Oblast_tisku</vt:lpstr>
      <vt:lpstr>'SO01 1 Rek'!Oblast_tisku</vt:lpstr>
      <vt:lpstr>'SO01 2 KL'!Oblast_tisku</vt:lpstr>
      <vt:lpstr>'SO01 2 Pol'!Oblast_tisku</vt:lpstr>
      <vt:lpstr>'SO01 2 Rek'!Oblast_tisku</vt:lpstr>
      <vt:lpstr>'SO01 3 KL'!Oblast_tisku</vt:lpstr>
      <vt:lpstr>'SO01 3 Pol'!Oblast_tisku</vt:lpstr>
      <vt:lpstr>'SO01 3 Rek'!Oblast_tisku</vt:lpstr>
      <vt:lpstr>'SO01 4 KL'!Oblast_tisku</vt:lpstr>
      <vt:lpstr>'SO01 4 Pol'!Oblast_tisku</vt:lpstr>
      <vt:lpstr>'SO01 4 Rek'!Oblast_tisku</vt:lpstr>
      <vt:lpstr>'SO01 5 KL'!Oblast_tisku</vt:lpstr>
      <vt:lpstr>'SO01 5 Pol'!Oblast_tisku</vt:lpstr>
      <vt:lpstr>'SO01 5 Rek'!Oblast_tisku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Stavba!SazbaDPH1</vt:lpstr>
      <vt:lpstr>Stavba!SazbaDPH2</vt:lpstr>
      <vt:lpstr>Stavba!StavbaCelkem</vt:lpstr>
      <vt:lpstr>Stavba!Zhotovitel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laci</dc:creator>
  <cp:lastModifiedBy>laci</cp:lastModifiedBy>
  <dcterms:created xsi:type="dcterms:W3CDTF">2016-07-26T13:33:56Z</dcterms:created>
  <dcterms:modified xsi:type="dcterms:W3CDTF">2016-07-26T13:35:04Z</dcterms:modified>
</cp:coreProperties>
</file>