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Šantavý\Betlémská kaple\Soupis prací stavby\"/>
    </mc:Choice>
  </mc:AlternateContent>
  <xr:revisionPtr revIDLastSave="0" documentId="8_{7AF9CDBE-044C-446B-8342-E8F2492F8794}" xr6:coauthVersionLast="45" xr6:coauthVersionMax="45" xr10:uidLastSave="{00000000-0000-0000-0000-000000000000}"/>
  <bookViews>
    <workbookView xWindow="2388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0 01 Naklady" sheetId="12" r:id="rId4"/>
    <sheet name="SO 01 0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00 01 Naklady'!$1:$7</definedName>
    <definedName name="_xlnm.Print_Titles" localSheetId="4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00 01 Naklady'!$A$1:$X$31</definedName>
    <definedName name="_xlnm.Print_Area" localSheetId="4">'SO 01 01 Pol'!$A$1:$X$1106</definedName>
    <definedName name="_xlnm.Print_Area" localSheetId="1">Stavba!$A$1:$J$80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44" i="1"/>
  <c r="F44" i="1"/>
  <c r="G43" i="1"/>
  <c r="F43" i="1"/>
  <c r="G41" i="1"/>
  <c r="F41" i="1"/>
  <c r="G40" i="1"/>
  <c r="I40" i="1" s="1"/>
  <c r="F40" i="1"/>
  <c r="G39" i="1"/>
  <c r="F39" i="1"/>
  <c r="G1105" i="13"/>
  <c r="BA1078" i="13"/>
  <c r="BA731" i="13"/>
  <c r="BA248" i="13"/>
  <c r="BA209" i="13"/>
  <c r="BA169" i="13"/>
  <c r="BA134" i="13"/>
  <c r="BA127" i="13"/>
  <c r="BA35" i="13"/>
  <c r="BA2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9" i="13"/>
  <c r="I19" i="13"/>
  <c r="K19" i="13"/>
  <c r="M19" i="13"/>
  <c r="O19" i="13"/>
  <c r="Q19" i="13"/>
  <c r="V19" i="13"/>
  <c r="G21" i="13"/>
  <c r="I21" i="13"/>
  <c r="K21" i="13"/>
  <c r="M21" i="13"/>
  <c r="O21" i="13"/>
  <c r="Q21" i="13"/>
  <c r="V21" i="13"/>
  <c r="G24" i="13"/>
  <c r="M24" i="13" s="1"/>
  <c r="I24" i="13"/>
  <c r="K24" i="13"/>
  <c r="O24" i="13"/>
  <c r="O8" i="13" s="1"/>
  <c r="Q24" i="13"/>
  <c r="V24" i="13"/>
  <c r="G28" i="13"/>
  <c r="M28" i="13" s="1"/>
  <c r="I28" i="13"/>
  <c r="K28" i="13"/>
  <c r="O28" i="13"/>
  <c r="Q28" i="13"/>
  <c r="V28" i="13"/>
  <c r="G31" i="13"/>
  <c r="I31" i="13"/>
  <c r="K31" i="13"/>
  <c r="M31" i="13"/>
  <c r="O31" i="13"/>
  <c r="Q31" i="13"/>
  <c r="V31" i="13"/>
  <c r="G34" i="13"/>
  <c r="I34" i="13"/>
  <c r="K34" i="13"/>
  <c r="M34" i="13"/>
  <c r="O34" i="13"/>
  <c r="Q34" i="13"/>
  <c r="V34" i="13"/>
  <c r="G37" i="13"/>
  <c r="M37" i="13" s="1"/>
  <c r="I37" i="13"/>
  <c r="K37" i="13"/>
  <c r="O37" i="13"/>
  <c r="Q37" i="13"/>
  <c r="V37" i="13"/>
  <c r="G39" i="13"/>
  <c r="M39" i="13" s="1"/>
  <c r="I39" i="13"/>
  <c r="K39" i="13"/>
  <c r="O39" i="13"/>
  <c r="Q39" i="13"/>
  <c r="V39" i="13"/>
  <c r="G57" i="13"/>
  <c r="I57" i="13"/>
  <c r="K57" i="13"/>
  <c r="M57" i="13"/>
  <c r="O57" i="13"/>
  <c r="Q57" i="13"/>
  <c r="V57" i="13"/>
  <c r="G60" i="13"/>
  <c r="M60" i="13" s="1"/>
  <c r="I60" i="13"/>
  <c r="I59" i="13" s="1"/>
  <c r="K60" i="13"/>
  <c r="O60" i="13"/>
  <c r="O59" i="13" s="1"/>
  <c r="Q60" i="13"/>
  <c r="Q59" i="13" s="1"/>
  <c r="V60" i="13"/>
  <c r="G70" i="13"/>
  <c r="M70" i="13" s="1"/>
  <c r="I70" i="13"/>
  <c r="K70" i="13"/>
  <c r="K59" i="13" s="1"/>
  <c r="O70" i="13"/>
  <c r="Q70" i="13"/>
  <c r="V70" i="13"/>
  <c r="V59" i="13" s="1"/>
  <c r="G79" i="13"/>
  <c r="I79" i="13"/>
  <c r="K79" i="13"/>
  <c r="M79" i="13"/>
  <c r="O79" i="13"/>
  <c r="Q79" i="13"/>
  <c r="V79" i="13"/>
  <c r="G89" i="13"/>
  <c r="I89" i="13"/>
  <c r="K89" i="13"/>
  <c r="M89" i="13"/>
  <c r="O89" i="13"/>
  <c r="Q89" i="13"/>
  <c r="V89" i="13"/>
  <c r="G98" i="13"/>
  <c r="M98" i="13" s="1"/>
  <c r="I98" i="13"/>
  <c r="K98" i="13"/>
  <c r="O98" i="13"/>
  <c r="Q98" i="13"/>
  <c r="V98" i="13"/>
  <c r="G108" i="13"/>
  <c r="I108" i="13"/>
  <c r="K108" i="13"/>
  <c r="K107" i="13" s="1"/>
  <c r="M108" i="13"/>
  <c r="M107" i="13" s="1"/>
  <c r="O108" i="13"/>
  <c r="Q108" i="13"/>
  <c r="V108" i="13"/>
  <c r="V107" i="13" s="1"/>
  <c r="G116" i="13"/>
  <c r="G107" i="13" s="1"/>
  <c r="I116" i="13"/>
  <c r="K116" i="13"/>
  <c r="M116" i="13"/>
  <c r="O116" i="13"/>
  <c r="O107" i="13" s="1"/>
  <c r="Q116" i="13"/>
  <c r="V116" i="13"/>
  <c r="G126" i="13"/>
  <c r="M126" i="13" s="1"/>
  <c r="I126" i="13"/>
  <c r="K126" i="13"/>
  <c r="O126" i="13"/>
  <c r="Q126" i="13"/>
  <c r="V126" i="13"/>
  <c r="G133" i="13"/>
  <c r="M133" i="13" s="1"/>
  <c r="I133" i="13"/>
  <c r="I107" i="13" s="1"/>
  <c r="K133" i="13"/>
  <c r="O133" i="13"/>
  <c r="Q133" i="13"/>
  <c r="Q107" i="13" s="1"/>
  <c r="V133" i="13"/>
  <c r="G136" i="13"/>
  <c r="I136" i="13"/>
  <c r="K136" i="13"/>
  <c r="M136" i="13"/>
  <c r="O136" i="13"/>
  <c r="Q136" i="13"/>
  <c r="V136" i="13"/>
  <c r="G144" i="13"/>
  <c r="I144" i="13"/>
  <c r="K144" i="13"/>
  <c r="M144" i="13"/>
  <c r="O144" i="13"/>
  <c r="Q144" i="13"/>
  <c r="V144" i="13"/>
  <c r="G153" i="13"/>
  <c r="O153" i="13"/>
  <c r="G154" i="13"/>
  <c r="M154" i="13" s="1"/>
  <c r="M153" i="13" s="1"/>
  <c r="I154" i="13"/>
  <c r="I153" i="13" s="1"/>
  <c r="K154" i="13"/>
  <c r="K153" i="13" s="1"/>
  <c r="O154" i="13"/>
  <c r="Q154" i="13"/>
  <c r="Q153" i="13" s="1"/>
  <c r="V154" i="13"/>
  <c r="V153" i="13" s="1"/>
  <c r="G159" i="13"/>
  <c r="I159" i="13"/>
  <c r="K159" i="13"/>
  <c r="M159" i="13"/>
  <c r="O159" i="13"/>
  <c r="Q159" i="13"/>
  <c r="V159" i="13"/>
  <c r="G168" i="13"/>
  <c r="I168" i="13"/>
  <c r="K168" i="13"/>
  <c r="M168" i="13"/>
  <c r="O168" i="13"/>
  <c r="Q168" i="13"/>
  <c r="V168" i="13"/>
  <c r="G171" i="13"/>
  <c r="O171" i="13"/>
  <c r="G172" i="13"/>
  <c r="M172" i="13" s="1"/>
  <c r="M171" i="13" s="1"/>
  <c r="I172" i="13"/>
  <c r="I171" i="13" s="1"/>
  <c r="K172" i="13"/>
  <c r="K171" i="13" s="1"/>
  <c r="O172" i="13"/>
  <c r="Q172" i="13"/>
  <c r="Q171" i="13" s="1"/>
  <c r="V172" i="13"/>
  <c r="V171" i="13" s="1"/>
  <c r="G179" i="13"/>
  <c r="I179" i="13"/>
  <c r="K179" i="13"/>
  <c r="M179" i="13"/>
  <c r="O179" i="13"/>
  <c r="Q179" i="13"/>
  <c r="V179" i="13"/>
  <c r="G187" i="13"/>
  <c r="M187" i="13" s="1"/>
  <c r="I187" i="13"/>
  <c r="I186" i="13" s="1"/>
  <c r="K187" i="13"/>
  <c r="O187" i="13"/>
  <c r="O186" i="13" s="1"/>
  <c r="Q187" i="13"/>
  <c r="Q186" i="13" s="1"/>
  <c r="V187" i="13"/>
  <c r="G195" i="13"/>
  <c r="M195" i="13" s="1"/>
  <c r="I195" i="13"/>
  <c r="K195" i="13"/>
  <c r="K186" i="13" s="1"/>
  <c r="O195" i="13"/>
  <c r="Q195" i="13"/>
  <c r="V195" i="13"/>
  <c r="V186" i="13" s="1"/>
  <c r="G201" i="13"/>
  <c r="I201" i="13"/>
  <c r="K201" i="13"/>
  <c r="M201" i="13"/>
  <c r="O201" i="13"/>
  <c r="Q201" i="13"/>
  <c r="V201" i="13"/>
  <c r="G208" i="13"/>
  <c r="I208" i="13"/>
  <c r="K208" i="13"/>
  <c r="M208" i="13"/>
  <c r="O208" i="13"/>
  <c r="Q208" i="13"/>
  <c r="V208" i="13"/>
  <c r="G220" i="13"/>
  <c r="M220" i="13" s="1"/>
  <c r="I220" i="13"/>
  <c r="K220" i="13"/>
  <c r="O220" i="13"/>
  <c r="Q220" i="13"/>
  <c r="V220" i="13"/>
  <c r="G226" i="13"/>
  <c r="M226" i="13" s="1"/>
  <c r="I226" i="13"/>
  <c r="K226" i="13"/>
  <c r="O226" i="13"/>
  <c r="Q226" i="13"/>
  <c r="V226" i="13"/>
  <c r="G233" i="13"/>
  <c r="I233" i="13"/>
  <c r="K233" i="13"/>
  <c r="M233" i="13"/>
  <c r="O233" i="13"/>
  <c r="Q233" i="13"/>
  <c r="V233" i="13"/>
  <c r="G241" i="13"/>
  <c r="M241" i="13" s="1"/>
  <c r="M240" i="13" s="1"/>
  <c r="I241" i="13"/>
  <c r="I240" i="13" s="1"/>
  <c r="K241" i="13"/>
  <c r="O241" i="13"/>
  <c r="O240" i="13" s="1"/>
  <c r="Q241" i="13"/>
  <c r="Q240" i="13" s="1"/>
  <c r="V241" i="13"/>
  <c r="G244" i="13"/>
  <c r="M244" i="13" s="1"/>
  <c r="I244" i="13"/>
  <c r="K244" i="13"/>
  <c r="K240" i="13" s="1"/>
  <c r="O244" i="13"/>
  <c r="Q244" i="13"/>
  <c r="V244" i="13"/>
  <c r="V240" i="13" s="1"/>
  <c r="G247" i="13"/>
  <c r="I247" i="13"/>
  <c r="K247" i="13"/>
  <c r="M247" i="13"/>
  <c r="O247" i="13"/>
  <c r="Q247" i="13"/>
  <c r="V247" i="13"/>
  <c r="G252" i="13"/>
  <c r="M252" i="13" s="1"/>
  <c r="I252" i="13"/>
  <c r="I251" i="13" s="1"/>
  <c r="K252" i="13"/>
  <c r="O252" i="13"/>
  <c r="O251" i="13" s="1"/>
  <c r="Q252" i="13"/>
  <c r="Q251" i="13" s="1"/>
  <c r="V252" i="13"/>
  <c r="G261" i="13"/>
  <c r="M261" i="13" s="1"/>
  <c r="I261" i="13"/>
  <c r="K261" i="13"/>
  <c r="K251" i="13" s="1"/>
  <c r="O261" i="13"/>
  <c r="Q261" i="13"/>
  <c r="V261" i="13"/>
  <c r="V251" i="13" s="1"/>
  <c r="G267" i="13"/>
  <c r="I267" i="13"/>
  <c r="K267" i="13"/>
  <c r="M267" i="13"/>
  <c r="O267" i="13"/>
  <c r="Q267" i="13"/>
  <c r="V267" i="13"/>
  <c r="G299" i="13"/>
  <c r="I299" i="13"/>
  <c r="K299" i="13"/>
  <c r="M299" i="13"/>
  <c r="O299" i="13"/>
  <c r="Q299" i="13"/>
  <c r="V299" i="13"/>
  <c r="G307" i="13"/>
  <c r="M307" i="13" s="1"/>
  <c r="I307" i="13"/>
  <c r="K307" i="13"/>
  <c r="O307" i="13"/>
  <c r="Q307" i="13"/>
  <c r="V307" i="13"/>
  <c r="G313" i="13"/>
  <c r="M313" i="13" s="1"/>
  <c r="I313" i="13"/>
  <c r="K313" i="13"/>
  <c r="O313" i="13"/>
  <c r="Q313" i="13"/>
  <c r="V313" i="13"/>
  <c r="G330" i="13"/>
  <c r="I330" i="13"/>
  <c r="K330" i="13"/>
  <c r="M330" i="13"/>
  <c r="O330" i="13"/>
  <c r="Q330" i="13"/>
  <c r="V330" i="13"/>
  <c r="G362" i="13"/>
  <c r="I362" i="13"/>
  <c r="K362" i="13"/>
  <c r="M362" i="13"/>
  <c r="O362" i="13"/>
  <c r="Q362" i="13"/>
  <c r="V362" i="13"/>
  <c r="G374" i="13"/>
  <c r="M374" i="13" s="1"/>
  <c r="I374" i="13"/>
  <c r="K374" i="13"/>
  <c r="O374" i="13"/>
  <c r="Q374" i="13"/>
  <c r="V374" i="13"/>
  <c r="G386" i="13"/>
  <c r="M386" i="13" s="1"/>
  <c r="I386" i="13"/>
  <c r="K386" i="13"/>
  <c r="O386" i="13"/>
  <c r="Q386" i="13"/>
  <c r="V386" i="13"/>
  <c r="G411" i="13"/>
  <c r="I411" i="13"/>
  <c r="K411" i="13"/>
  <c r="M411" i="13"/>
  <c r="O411" i="13"/>
  <c r="Q411" i="13"/>
  <c r="V411" i="13"/>
  <c r="G430" i="13"/>
  <c r="I430" i="13"/>
  <c r="K430" i="13"/>
  <c r="M430" i="13"/>
  <c r="O430" i="13"/>
  <c r="Q430" i="13"/>
  <c r="V430" i="13"/>
  <c r="G453" i="13"/>
  <c r="M453" i="13" s="1"/>
  <c r="I453" i="13"/>
  <c r="K453" i="13"/>
  <c r="O453" i="13"/>
  <c r="Q453" i="13"/>
  <c r="V453" i="13"/>
  <c r="G476" i="13"/>
  <c r="M476" i="13" s="1"/>
  <c r="I476" i="13"/>
  <c r="K476" i="13"/>
  <c r="O476" i="13"/>
  <c r="Q476" i="13"/>
  <c r="V476" i="13"/>
  <c r="G491" i="13"/>
  <c r="I491" i="13"/>
  <c r="K491" i="13"/>
  <c r="M491" i="13"/>
  <c r="O491" i="13"/>
  <c r="Q491" i="13"/>
  <c r="V491" i="13"/>
  <c r="G506" i="13"/>
  <c r="I506" i="13"/>
  <c r="K506" i="13"/>
  <c r="M506" i="13"/>
  <c r="O506" i="13"/>
  <c r="Q506" i="13"/>
  <c r="V506" i="13"/>
  <c r="G518" i="13"/>
  <c r="M518" i="13" s="1"/>
  <c r="I518" i="13"/>
  <c r="K518" i="13"/>
  <c r="O518" i="13"/>
  <c r="Q518" i="13"/>
  <c r="V518" i="13"/>
  <c r="G541" i="13"/>
  <c r="M541" i="13" s="1"/>
  <c r="I541" i="13"/>
  <c r="K541" i="13"/>
  <c r="O541" i="13"/>
  <c r="Q541" i="13"/>
  <c r="V541" i="13"/>
  <c r="G564" i="13"/>
  <c r="I564" i="13"/>
  <c r="K564" i="13"/>
  <c r="M564" i="13"/>
  <c r="O564" i="13"/>
  <c r="Q564" i="13"/>
  <c r="V564" i="13"/>
  <c r="G578" i="13"/>
  <c r="I578" i="13"/>
  <c r="K578" i="13"/>
  <c r="M578" i="13"/>
  <c r="O578" i="13"/>
  <c r="Q578" i="13"/>
  <c r="V578" i="13"/>
  <c r="G584" i="13"/>
  <c r="M584" i="13" s="1"/>
  <c r="I584" i="13"/>
  <c r="K584" i="13"/>
  <c r="O584" i="13"/>
  <c r="Q584" i="13"/>
  <c r="V584" i="13"/>
  <c r="G590" i="13"/>
  <c r="M590" i="13" s="1"/>
  <c r="I590" i="13"/>
  <c r="K590" i="13"/>
  <c r="O590" i="13"/>
  <c r="Q590" i="13"/>
  <c r="V590" i="13"/>
  <c r="K592" i="13"/>
  <c r="V592" i="13"/>
  <c r="G593" i="13"/>
  <c r="G592" i="13" s="1"/>
  <c r="I593" i="13"/>
  <c r="K593" i="13"/>
  <c r="M593" i="13"/>
  <c r="O593" i="13"/>
  <c r="O592" i="13" s="1"/>
  <c r="Q593" i="13"/>
  <c r="V593" i="13"/>
  <c r="G612" i="13"/>
  <c r="M612" i="13" s="1"/>
  <c r="I612" i="13"/>
  <c r="I592" i="13" s="1"/>
  <c r="K612" i="13"/>
  <c r="O612" i="13"/>
  <c r="Q612" i="13"/>
  <c r="Q592" i="13" s="1"/>
  <c r="V612" i="13"/>
  <c r="G622" i="13"/>
  <c r="M622" i="13" s="1"/>
  <c r="I622" i="13"/>
  <c r="K622" i="13"/>
  <c r="O622" i="13"/>
  <c r="Q622" i="13"/>
  <c r="V622" i="13"/>
  <c r="I632" i="13"/>
  <c r="K632" i="13"/>
  <c r="Q632" i="13"/>
  <c r="V632" i="13"/>
  <c r="G633" i="13"/>
  <c r="G632" i="13" s="1"/>
  <c r="I633" i="13"/>
  <c r="K633" i="13"/>
  <c r="M633" i="13"/>
  <c r="M632" i="13" s="1"/>
  <c r="O633" i="13"/>
  <c r="O632" i="13" s="1"/>
  <c r="Q633" i="13"/>
  <c r="V633" i="13"/>
  <c r="G636" i="13"/>
  <c r="M636" i="13" s="1"/>
  <c r="I636" i="13"/>
  <c r="I635" i="13" s="1"/>
  <c r="K636" i="13"/>
  <c r="K635" i="13" s="1"/>
  <c r="O636" i="13"/>
  <c r="Q636" i="13"/>
  <c r="Q635" i="13" s="1"/>
  <c r="V636" i="13"/>
  <c r="V635" i="13" s="1"/>
  <c r="G643" i="13"/>
  <c r="I643" i="13"/>
  <c r="K643" i="13"/>
  <c r="M643" i="13"/>
  <c r="O643" i="13"/>
  <c r="Q643" i="13"/>
  <c r="V643" i="13"/>
  <c r="G649" i="13"/>
  <c r="I649" i="13"/>
  <c r="K649" i="13"/>
  <c r="M649" i="13"/>
  <c r="O649" i="13"/>
  <c r="Q649" i="13"/>
  <c r="V649" i="13"/>
  <c r="G656" i="13"/>
  <c r="M656" i="13" s="1"/>
  <c r="I656" i="13"/>
  <c r="K656" i="13"/>
  <c r="O656" i="13"/>
  <c r="O635" i="13" s="1"/>
  <c r="Q656" i="13"/>
  <c r="V656" i="13"/>
  <c r="G659" i="13"/>
  <c r="M659" i="13" s="1"/>
  <c r="I659" i="13"/>
  <c r="K659" i="13"/>
  <c r="O659" i="13"/>
  <c r="Q659" i="13"/>
  <c r="V659" i="13"/>
  <c r="G660" i="13"/>
  <c r="I660" i="13"/>
  <c r="K660" i="13"/>
  <c r="M660" i="13"/>
  <c r="O660" i="13"/>
  <c r="Q660" i="13"/>
  <c r="V660" i="13"/>
  <c r="G661" i="13"/>
  <c r="I661" i="13"/>
  <c r="K661" i="13"/>
  <c r="M661" i="13"/>
  <c r="O661" i="13"/>
  <c r="Q661" i="13"/>
  <c r="V661" i="13"/>
  <c r="G664" i="13"/>
  <c r="M664" i="13" s="1"/>
  <c r="I664" i="13"/>
  <c r="K664" i="13"/>
  <c r="O664" i="13"/>
  <c r="Q664" i="13"/>
  <c r="V664" i="13"/>
  <c r="G665" i="13"/>
  <c r="M665" i="13" s="1"/>
  <c r="I665" i="13"/>
  <c r="K665" i="13"/>
  <c r="O665" i="13"/>
  <c r="Q665" i="13"/>
  <c r="V665" i="13"/>
  <c r="G670" i="13"/>
  <c r="I670" i="13"/>
  <c r="K670" i="13"/>
  <c r="M670" i="13"/>
  <c r="O670" i="13"/>
  <c r="Q670" i="13"/>
  <c r="V670" i="13"/>
  <c r="G671" i="13"/>
  <c r="I671" i="13"/>
  <c r="K671" i="13"/>
  <c r="M671" i="13"/>
  <c r="O671" i="13"/>
  <c r="Q671" i="13"/>
  <c r="V671" i="13"/>
  <c r="G677" i="13"/>
  <c r="M677" i="13" s="1"/>
  <c r="I677" i="13"/>
  <c r="K677" i="13"/>
  <c r="O677" i="13"/>
  <c r="Q677" i="13"/>
  <c r="V677" i="13"/>
  <c r="G678" i="13"/>
  <c r="M678" i="13" s="1"/>
  <c r="I678" i="13"/>
  <c r="K678" i="13"/>
  <c r="O678" i="13"/>
  <c r="Q678" i="13"/>
  <c r="V678" i="13"/>
  <c r="G680" i="13"/>
  <c r="G679" i="13" s="1"/>
  <c r="I680" i="13"/>
  <c r="I679" i="13" s="1"/>
  <c r="K680" i="13"/>
  <c r="M680" i="13"/>
  <c r="O680" i="13"/>
  <c r="O679" i="13" s="1"/>
  <c r="Q680" i="13"/>
  <c r="Q679" i="13" s="1"/>
  <c r="V680" i="13"/>
  <c r="G683" i="13"/>
  <c r="M683" i="13" s="1"/>
  <c r="I683" i="13"/>
  <c r="K683" i="13"/>
  <c r="O683" i="13"/>
  <c r="Q683" i="13"/>
  <c r="V683" i="13"/>
  <c r="G686" i="13"/>
  <c r="I686" i="13"/>
  <c r="K686" i="13"/>
  <c r="M686" i="13"/>
  <c r="O686" i="13"/>
  <c r="Q686" i="13"/>
  <c r="V686" i="13"/>
  <c r="G695" i="13"/>
  <c r="I695" i="13"/>
  <c r="K695" i="13"/>
  <c r="K679" i="13" s="1"/>
  <c r="M695" i="13"/>
  <c r="O695" i="13"/>
  <c r="Q695" i="13"/>
  <c r="V695" i="13"/>
  <c r="V679" i="13" s="1"/>
  <c r="G703" i="13"/>
  <c r="I703" i="13"/>
  <c r="K703" i="13"/>
  <c r="M703" i="13"/>
  <c r="O703" i="13"/>
  <c r="Q703" i="13"/>
  <c r="V703" i="13"/>
  <c r="G707" i="13"/>
  <c r="M707" i="13" s="1"/>
  <c r="I707" i="13"/>
  <c r="K707" i="13"/>
  <c r="O707" i="13"/>
  <c r="Q707" i="13"/>
  <c r="V707" i="13"/>
  <c r="G708" i="13"/>
  <c r="I708" i="13"/>
  <c r="K708" i="13"/>
  <c r="M708" i="13"/>
  <c r="O708" i="13"/>
  <c r="Q708" i="13"/>
  <c r="V708" i="13"/>
  <c r="G709" i="13"/>
  <c r="I709" i="13"/>
  <c r="K709" i="13"/>
  <c r="M709" i="13"/>
  <c r="O709" i="13"/>
  <c r="Q709" i="13"/>
  <c r="V709" i="13"/>
  <c r="G712" i="13"/>
  <c r="I712" i="13"/>
  <c r="K712" i="13"/>
  <c r="M712" i="13"/>
  <c r="O712" i="13"/>
  <c r="Q712" i="13"/>
  <c r="V712" i="13"/>
  <c r="G720" i="13"/>
  <c r="M720" i="13" s="1"/>
  <c r="I720" i="13"/>
  <c r="K720" i="13"/>
  <c r="O720" i="13"/>
  <c r="Q720" i="13"/>
  <c r="V720" i="13"/>
  <c r="G722" i="13"/>
  <c r="I722" i="13"/>
  <c r="K722" i="13"/>
  <c r="K721" i="13" s="1"/>
  <c r="M722" i="13"/>
  <c r="M721" i="13" s="1"/>
  <c r="O722" i="13"/>
  <c r="Q722" i="13"/>
  <c r="V722" i="13"/>
  <c r="V721" i="13" s="1"/>
  <c r="G730" i="13"/>
  <c r="G721" i="13" s="1"/>
  <c r="I730" i="13"/>
  <c r="K730" i="13"/>
  <c r="M730" i="13"/>
  <c r="O730" i="13"/>
  <c r="O721" i="13" s="1"/>
  <c r="Q730" i="13"/>
  <c r="V730" i="13"/>
  <c r="G735" i="13"/>
  <c r="M735" i="13" s="1"/>
  <c r="I735" i="13"/>
  <c r="K735" i="13"/>
  <c r="O735" i="13"/>
  <c r="Q735" i="13"/>
  <c r="V735" i="13"/>
  <c r="G744" i="13"/>
  <c r="M744" i="13" s="1"/>
  <c r="I744" i="13"/>
  <c r="I721" i="13" s="1"/>
  <c r="K744" i="13"/>
  <c r="O744" i="13"/>
  <c r="Q744" i="13"/>
  <c r="Q721" i="13" s="1"/>
  <c r="V744" i="13"/>
  <c r="I748" i="13"/>
  <c r="K748" i="13"/>
  <c r="Q748" i="13"/>
  <c r="V748" i="13"/>
  <c r="G749" i="13"/>
  <c r="G748" i="13" s="1"/>
  <c r="I749" i="13"/>
  <c r="K749" i="13"/>
  <c r="M749" i="13"/>
  <c r="M748" i="13" s="1"/>
  <c r="O749" i="13"/>
  <c r="O748" i="13" s="1"/>
  <c r="Q749" i="13"/>
  <c r="V749" i="13"/>
  <c r="G756" i="13"/>
  <c r="M756" i="13" s="1"/>
  <c r="I756" i="13"/>
  <c r="I755" i="13" s="1"/>
  <c r="K756" i="13"/>
  <c r="K755" i="13" s="1"/>
  <c r="O756" i="13"/>
  <c r="Q756" i="13"/>
  <c r="Q755" i="13" s="1"/>
  <c r="V756" i="13"/>
  <c r="V755" i="13" s="1"/>
  <c r="G765" i="13"/>
  <c r="I765" i="13"/>
  <c r="K765" i="13"/>
  <c r="M765" i="13"/>
  <c r="O765" i="13"/>
  <c r="Q765" i="13"/>
  <c r="V765" i="13"/>
  <c r="G772" i="13"/>
  <c r="I772" i="13"/>
  <c r="K772" i="13"/>
  <c r="M772" i="13"/>
  <c r="O772" i="13"/>
  <c r="Q772" i="13"/>
  <c r="V772" i="13"/>
  <c r="G781" i="13"/>
  <c r="M781" i="13" s="1"/>
  <c r="I781" i="13"/>
  <c r="K781" i="13"/>
  <c r="O781" i="13"/>
  <c r="O755" i="13" s="1"/>
  <c r="Q781" i="13"/>
  <c r="V781" i="13"/>
  <c r="G788" i="13"/>
  <c r="M788" i="13" s="1"/>
  <c r="I788" i="13"/>
  <c r="K788" i="13"/>
  <c r="O788" i="13"/>
  <c r="Q788" i="13"/>
  <c r="V788" i="13"/>
  <c r="G797" i="13"/>
  <c r="I797" i="13"/>
  <c r="K797" i="13"/>
  <c r="M797" i="13"/>
  <c r="O797" i="13"/>
  <c r="Q797" i="13"/>
  <c r="V797" i="13"/>
  <c r="G806" i="13"/>
  <c r="I806" i="13"/>
  <c r="K806" i="13"/>
  <c r="M806" i="13"/>
  <c r="O806" i="13"/>
  <c r="Q806" i="13"/>
  <c r="V806" i="13"/>
  <c r="G815" i="13"/>
  <c r="M815" i="13" s="1"/>
  <c r="I815" i="13"/>
  <c r="K815" i="13"/>
  <c r="O815" i="13"/>
  <c r="Q815" i="13"/>
  <c r="V815" i="13"/>
  <c r="I820" i="13"/>
  <c r="Q820" i="13"/>
  <c r="G821" i="13"/>
  <c r="I821" i="13"/>
  <c r="K821" i="13"/>
  <c r="K820" i="13" s="1"/>
  <c r="M821" i="13"/>
  <c r="O821" i="13"/>
  <c r="Q821" i="13"/>
  <c r="V821" i="13"/>
  <c r="V820" i="13" s="1"/>
  <c r="G827" i="13"/>
  <c r="I827" i="13"/>
  <c r="K827" i="13"/>
  <c r="M827" i="13"/>
  <c r="O827" i="13"/>
  <c r="Q827" i="13"/>
  <c r="V827" i="13"/>
  <c r="G830" i="13"/>
  <c r="G820" i="13" s="1"/>
  <c r="I830" i="13"/>
  <c r="K830" i="13"/>
  <c r="O830" i="13"/>
  <c r="O820" i="13" s="1"/>
  <c r="Q830" i="13"/>
  <c r="V830" i="13"/>
  <c r="G836" i="13"/>
  <c r="I836" i="13"/>
  <c r="K836" i="13"/>
  <c r="K835" i="13" s="1"/>
  <c r="M836" i="13"/>
  <c r="O836" i="13"/>
  <c r="Q836" i="13"/>
  <c r="V836" i="13"/>
  <c r="V835" i="13" s="1"/>
  <c r="G841" i="13"/>
  <c r="I841" i="13"/>
  <c r="K841" i="13"/>
  <c r="M841" i="13"/>
  <c r="O841" i="13"/>
  <c r="Q841" i="13"/>
  <c r="V841" i="13"/>
  <c r="G845" i="13"/>
  <c r="G835" i="13" s="1"/>
  <c r="I845" i="13"/>
  <c r="K845" i="13"/>
  <c r="O845" i="13"/>
  <c r="O835" i="13" s="1"/>
  <c r="Q845" i="13"/>
  <c r="V845" i="13"/>
  <c r="G849" i="13"/>
  <c r="M849" i="13" s="1"/>
  <c r="I849" i="13"/>
  <c r="I835" i="13" s="1"/>
  <c r="K849" i="13"/>
  <c r="O849" i="13"/>
  <c r="Q849" i="13"/>
  <c r="Q835" i="13" s="1"/>
  <c r="V849" i="13"/>
  <c r="G854" i="13"/>
  <c r="I854" i="13"/>
  <c r="K854" i="13"/>
  <c r="M854" i="13"/>
  <c r="O854" i="13"/>
  <c r="Q854" i="13"/>
  <c r="V854" i="13"/>
  <c r="G859" i="13"/>
  <c r="I859" i="13"/>
  <c r="K859" i="13"/>
  <c r="M859" i="13"/>
  <c r="O859" i="13"/>
  <c r="Q859" i="13"/>
  <c r="V859" i="13"/>
  <c r="G862" i="13"/>
  <c r="M862" i="13" s="1"/>
  <c r="I862" i="13"/>
  <c r="K862" i="13"/>
  <c r="O862" i="13"/>
  <c r="Q862" i="13"/>
  <c r="V862" i="13"/>
  <c r="G865" i="13"/>
  <c r="M865" i="13" s="1"/>
  <c r="I865" i="13"/>
  <c r="K865" i="13"/>
  <c r="O865" i="13"/>
  <c r="Q865" i="13"/>
  <c r="V865" i="13"/>
  <c r="G868" i="13"/>
  <c r="I868" i="13"/>
  <c r="K868" i="13"/>
  <c r="M868" i="13"/>
  <c r="O868" i="13"/>
  <c r="Q868" i="13"/>
  <c r="V868" i="13"/>
  <c r="G874" i="13"/>
  <c r="M874" i="13" s="1"/>
  <c r="M873" i="13" s="1"/>
  <c r="I874" i="13"/>
  <c r="I873" i="13" s="1"/>
  <c r="K874" i="13"/>
  <c r="O874" i="13"/>
  <c r="O873" i="13" s="1"/>
  <c r="Q874" i="13"/>
  <c r="Q873" i="13" s="1"/>
  <c r="V874" i="13"/>
  <c r="G890" i="13"/>
  <c r="M890" i="13" s="1"/>
  <c r="I890" i="13"/>
  <c r="K890" i="13"/>
  <c r="O890" i="13"/>
  <c r="Q890" i="13"/>
  <c r="V890" i="13"/>
  <c r="G896" i="13"/>
  <c r="I896" i="13"/>
  <c r="K896" i="13"/>
  <c r="K873" i="13" s="1"/>
  <c r="M896" i="13"/>
  <c r="O896" i="13"/>
  <c r="Q896" i="13"/>
  <c r="V896" i="13"/>
  <c r="V873" i="13" s="1"/>
  <c r="G902" i="13"/>
  <c r="M902" i="13" s="1"/>
  <c r="M901" i="13" s="1"/>
  <c r="I902" i="13"/>
  <c r="I901" i="13" s="1"/>
  <c r="K902" i="13"/>
  <c r="O902" i="13"/>
  <c r="O901" i="13" s="1"/>
  <c r="Q902" i="13"/>
  <c r="Q901" i="13" s="1"/>
  <c r="V902" i="13"/>
  <c r="G914" i="13"/>
  <c r="M914" i="13" s="1"/>
  <c r="I914" i="13"/>
  <c r="K914" i="13"/>
  <c r="O914" i="13"/>
  <c r="Q914" i="13"/>
  <c r="V914" i="13"/>
  <c r="G926" i="13"/>
  <c r="I926" i="13"/>
  <c r="K926" i="13"/>
  <c r="K901" i="13" s="1"/>
  <c r="M926" i="13"/>
  <c r="O926" i="13"/>
  <c r="Q926" i="13"/>
  <c r="V926" i="13"/>
  <c r="V901" i="13" s="1"/>
  <c r="G938" i="13"/>
  <c r="I938" i="13"/>
  <c r="K938" i="13"/>
  <c r="M938" i="13"/>
  <c r="O938" i="13"/>
  <c r="Q938" i="13"/>
  <c r="V938" i="13"/>
  <c r="G943" i="13"/>
  <c r="O943" i="13"/>
  <c r="G944" i="13"/>
  <c r="M944" i="13" s="1"/>
  <c r="M943" i="13" s="1"/>
  <c r="I944" i="13"/>
  <c r="I943" i="13" s="1"/>
  <c r="K944" i="13"/>
  <c r="K943" i="13" s="1"/>
  <c r="O944" i="13"/>
  <c r="Q944" i="13"/>
  <c r="Q943" i="13" s="1"/>
  <c r="V944" i="13"/>
  <c r="V943" i="13" s="1"/>
  <c r="G953" i="13"/>
  <c r="I953" i="13"/>
  <c r="K953" i="13"/>
  <c r="M953" i="13"/>
  <c r="O953" i="13"/>
  <c r="Q953" i="13"/>
  <c r="V953" i="13"/>
  <c r="G960" i="13"/>
  <c r="I960" i="13"/>
  <c r="K960" i="13"/>
  <c r="M960" i="13"/>
  <c r="O960" i="13"/>
  <c r="Q960" i="13"/>
  <c r="V960" i="13"/>
  <c r="G965" i="13"/>
  <c r="G966" i="13"/>
  <c r="M966" i="13" s="1"/>
  <c r="I966" i="13"/>
  <c r="I965" i="13" s="1"/>
  <c r="K966" i="13"/>
  <c r="K965" i="13" s="1"/>
  <c r="O966" i="13"/>
  <c r="Q966" i="13"/>
  <c r="Q965" i="13" s="1"/>
  <c r="V966" i="13"/>
  <c r="V965" i="13" s="1"/>
  <c r="G981" i="13"/>
  <c r="I981" i="13"/>
  <c r="K981" i="13"/>
  <c r="M981" i="13"/>
  <c r="O981" i="13"/>
  <c r="Q981" i="13"/>
  <c r="V981" i="13"/>
  <c r="G992" i="13"/>
  <c r="I992" i="13"/>
  <c r="K992" i="13"/>
  <c r="M992" i="13"/>
  <c r="O992" i="13"/>
  <c r="Q992" i="13"/>
  <c r="V992" i="13"/>
  <c r="G1003" i="13"/>
  <c r="M1003" i="13" s="1"/>
  <c r="I1003" i="13"/>
  <c r="K1003" i="13"/>
  <c r="O1003" i="13"/>
  <c r="O965" i="13" s="1"/>
  <c r="Q1003" i="13"/>
  <c r="V1003" i="13"/>
  <c r="G1017" i="13"/>
  <c r="M1017" i="13" s="1"/>
  <c r="I1017" i="13"/>
  <c r="K1017" i="13"/>
  <c r="O1017" i="13"/>
  <c r="Q1017" i="13"/>
  <c r="V1017" i="13"/>
  <c r="G1023" i="13"/>
  <c r="G1022" i="13" s="1"/>
  <c r="I1023" i="13"/>
  <c r="K1023" i="13"/>
  <c r="M1023" i="13"/>
  <c r="O1023" i="13"/>
  <c r="O1022" i="13" s="1"/>
  <c r="Q1023" i="13"/>
  <c r="V1023" i="13"/>
  <c r="G1032" i="13"/>
  <c r="M1032" i="13" s="1"/>
  <c r="I1032" i="13"/>
  <c r="K1032" i="13"/>
  <c r="O1032" i="13"/>
  <c r="Q1032" i="13"/>
  <c r="V1032" i="13"/>
  <c r="G1033" i="13"/>
  <c r="M1033" i="13" s="1"/>
  <c r="I1033" i="13"/>
  <c r="I1022" i="13" s="1"/>
  <c r="K1033" i="13"/>
  <c r="O1033" i="13"/>
  <c r="Q1033" i="13"/>
  <c r="Q1022" i="13" s="1"/>
  <c r="V1033" i="13"/>
  <c r="G1037" i="13"/>
  <c r="I1037" i="13"/>
  <c r="K1037" i="13"/>
  <c r="K1022" i="13" s="1"/>
  <c r="M1037" i="13"/>
  <c r="O1037" i="13"/>
  <c r="Q1037" i="13"/>
  <c r="V1037" i="13"/>
  <c r="V1022" i="13" s="1"/>
  <c r="G1041" i="13"/>
  <c r="I1041" i="13"/>
  <c r="K1041" i="13"/>
  <c r="M1041" i="13"/>
  <c r="O1041" i="13"/>
  <c r="Q1041" i="13"/>
  <c r="V1041" i="13"/>
  <c r="G1046" i="13"/>
  <c r="M1046" i="13" s="1"/>
  <c r="I1046" i="13"/>
  <c r="K1046" i="13"/>
  <c r="O1046" i="13"/>
  <c r="Q1046" i="13"/>
  <c r="V1046" i="13"/>
  <c r="G1051" i="13"/>
  <c r="M1051" i="13" s="1"/>
  <c r="I1051" i="13"/>
  <c r="K1051" i="13"/>
  <c r="O1051" i="13"/>
  <c r="Q1051" i="13"/>
  <c r="V1051" i="13"/>
  <c r="G1055" i="13"/>
  <c r="I1055" i="13"/>
  <c r="K1055" i="13"/>
  <c r="M1055" i="13"/>
  <c r="O1055" i="13"/>
  <c r="Q1055" i="13"/>
  <c r="V1055" i="13"/>
  <c r="G1060" i="13"/>
  <c r="G1059" i="13" s="1"/>
  <c r="I1060" i="13"/>
  <c r="I1059" i="13" s="1"/>
  <c r="K1060" i="13"/>
  <c r="O1060" i="13"/>
  <c r="O1059" i="13" s="1"/>
  <c r="Q1060" i="13"/>
  <c r="Q1059" i="13" s="1"/>
  <c r="V1060" i="13"/>
  <c r="G1068" i="13"/>
  <c r="M1068" i="13" s="1"/>
  <c r="I1068" i="13"/>
  <c r="K1068" i="13"/>
  <c r="K1059" i="13" s="1"/>
  <c r="O1068" i="13"/>
  <c r="Q1068" i="13"/>
  <c r="V1068" i="13"/>
  <c r="V1059" i="13" s="1"/>
  <c r="G1074" i="13"/>
  <c r="G1073" i="13" s="1"/>
  <c r="I1074" i="13"/>
  <c r="K1074" i="13"/>
  <c r="M1074" i="13"/>
  <c r="O1074" i="13"/>
  <c r="O1073" i="13" s="1"/>
  <c r="Q1074" i="13"/>
  <c r="V1074" i="13"/>
  <c r="G1083" i="13"/>
  <c r="M1083" i="13" s="1"/>
  <c r="I1083" i="13"/>
  <c r="I1073" i="13" s="1"/>
  <c r="K1083" i="13"/>
  <c r="O1083" i="13"/>
  <c r="Q1083" i="13"/>
  <c r="Q1073" i="13" s="1"/>
  <c r="V1083" i="13"/>
  <c r="G1088" i="13"/>
  <c r="M1088" i="13" s="1"/>
  <c r="I1088" i="13"/>
  <c r="K1088" i="13"/>
  <c r="O1088" i="13"/>
  <c r="Q1088" i="13"/>
  <c r="V1088" i="13"/>
  <c r="G1092" i="13"/>
  <c r="I1092" i="13"/>
  <c r="K1092" i="13"/>
  <c r="K1073" i="13" s="1"/>
  <c r="M1092" i="13"/>
  <c r="O1092" i="13"/>
  <c r="Q1092" i="13"/>
  <c r="V1092" i="13"/>
  <c r="V1073" i="13" s="1"/>
  <c r="G1096" i="13"/>
  <c r="I1096" i="13"/>
  <c r="K1096" i="13"/>
  <c r="M1096" i="13"/>
  <c r="O1096" i="13"/>
  <c r="Q1096" i="13"/>
  <c r="V1096" i="13"/>
  <c r="G1100" i="13"/>
  <c r="M1100" i="13" s="1"/>
  <c r="I1100" i="13"/>
  <c r="K1100" i="13"/>
  <c r="O1100" i="13"/>
  <c r="Q1100" i="13"/>
  <c r="V1100" i="13"/>
  <c r="AE1105" i="13"/>
  <c r="AF1105" i="13"/>
  <c r="G30" i="12"/>
  <c r="BA28" i="12"/>
  <c r="BA25" i="12"/>
  <c r="BA23" i="12"/>
  <c r="BA20" i="12"/>
  <c r="BA14" i="12"/>
  <c r="BA10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6" i="12"/>
  <c r="M16" i="12" s="1"/>
  <c r="I16" i="12"/>
  <c r="K16" i="12"/>
  <c r="O16" i="12"/>
  <c r="O8" i="12" s="1"/>
  <c r="Q16" i="12"/>
  <c r="V16" i="12"/>
  <c r="G19" i="12"/>
  <c r="I19" i="12"/>
  <c r="K19" i="12"/>
  <c r="K18" i="12" s="1"/>
  <c r="M19" i="12"/>
  <c r="O19" i="12"/>
  <c r="Q19" i="12"/>
  <c r="V19" i="12"/>
  <c r="V18" i="12" s="1"/>
  <c r="G22" i="12"/>
  <c r="I22" i="12"/>
  <c r="K22" i="12"/>
  <c r="M22" i="12"/>
  <c r="O22" i="12"/>
  <c r="Q22" i="12"/>
  <c r="V22" i="12"/>
  <c r="G24" i="12"/>
  <c r="G18" i="12" s="1"/>
  <c r="I24" i="12"/>
  <c r="K24" i="12"/>
  <c r="O24" i="12"/>
  <c r="O18" i="12" s="1"/>
  <c r="Q24" i="12"/>
  <c r="V24" i="12"/>
  <c r="G27" i="12"/>
  <c r="M27" i="12" s="1"/>
  <c r="I27" i="12"/>
  <c r="I18" i="12" s="1"/>
  <c r="K27" i="12"/>
  <c r="O27" i="12"/>
  <c r="Q27" i="12"/>
  <c r="Q18" i="12" s="1"/>
  <c r="V27" i="12"/>
  <c r="AE30" i="12"/>
  <c r="I20" i="1"/>
  <c r="I19" i="1"/>
  <c r="I18" i="1"/>
  <c r="I17" i="1"/>
  <c r="I16" i="1"/>
  <c r="I80" i="1"/>
  <c r="J79" i="1" s="1"/>
  <c r="AZ48" i="1"/>
  <c r="F45" i="1"/>
  <c r="G23" i="1" s="1"/>
  <c r="G45" i="1"/>
  <c r="G25" i="1" s="1"/>
  <c r="H45" i="1"/>
  <c r="I44" i="1"/>
  <c r="I43" i="1"/>
  <c r="I41" i="1"/>
  <c r="I39" i="1"/>
  <c r="I45" i="1" s="1"/>
  <c r="J44" i="1" s="1"/>
  <c r="J72" i="1" l="1"/>
  <c r="J66" i="1"/>
  <c r="J58" i="1"/>
  <c r="J60" i="1"/>
  <c r="J55" i="1"/>
  <c r="J64" i="1"/>
  <c r="J62" i="1"/>
  <c r="J56" i="1"/>
  <c r="J57" i="1"/>
  <c r="J59" i="1"/>
  <c r="J63" i="1"/>
  <c r="J65" i="1"/>
  <c r="J70" i="1"/>
  <c r="J61" i="1"/>
  <c r="J54" i="1"/>
  <c r="J68" i="1"/>
  <c r="J74" i="1"/>
  <c r="J67" i="1"/>
  <c r="J69" i="1"/>
  <c r="J71" i="1"/>
  <c r="J73" i="1"/>
  <c r="J75" i="1"/>
  <c r="A27" i="1"/>
  <c r="M251" i="13"/>
  <c r="M186" i="13"/>
  <c r="M965" i="13"/>
  <c r="M592" i="13"/>
  <c r="M59" i="13"/>
  <c r="M1073" i="13"/>
  <c r="M1022" i="13"/>
  <c r="M635" i="13"/>
  <c r="M8" i="13"/>
  <c r="M755" i="13"/>
  <c r="M679" i="13"/>
  <c r="M1060" i="13"/>
  <c r="M1059" i="13" s="1"/>
  <c r="G901" i="13"/>
  <c r="G873" i="13"/>
  <c r="G251" i="13"/>
  <c r="G240" i="13"/>
  <c r="G186" i="13"/>
  <c r="G59" i="13"/>
  <c r="G755" i="13"/>
  <c r="G635" i="13"/>
  <c r="G8" i="13"/>
  <c r="M845" i="13"/>
  <c r="M835" i="13" s="1"/>
  <c r="M830" i="13"/>
  <c r="M820" i="13" s="1"/>
  <c r="M8" i="12"/>
  <c r="AF30" i="12"/>
  <c r="M24" i="12"/>
  <c r="M18" i="12" s="1"/>
  <c r="G8" i="12"/>
  <c r="J76" i="1"/>
  <c r="J78" i="1"/>
  <c r="J77" i="1"/>
  <c r="J39" i="1"/>
  <c r="J45" i="1" s="1"/>
  <c r="J43" i="1"/>
  <c r="J40" i="1"/>
  <c r="J41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80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Katka</author>
  </authors>
  <commentList>
    <comment ref="S6" authorId="0" shapeId="0" xr:uid="{991FD659-A199-4B94-A7BF-06BFA455AF2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A04AB66-7FE3-4793-A2BD-3A0B253B505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Katka</author>
  </authors>
  <commentList>
    <comment ref="S6" authorId="0" shapeId="0" xr:uid="{F55DB48B-1903-4BFE-9D1B-B3DBD5C3AA6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05B6596-A307-4DDB-BE5F-16EE9B1B9E6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<sst xmlns="http://schemas.openxmlformats.org/spreadsheetml/2006/main" count="3381" uniqueCount="788">
  <si>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</si>
  <si>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</si>
  <si>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</si>
  <si>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</si>
  <si>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</si>
  <si>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</si>
  <si>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</si>
  <si>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</si>
  <si>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</si>
  <si>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</si>
  <si>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</si>
  <si>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</si>
  <si>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</si>
  <si>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</si>
  <si>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</si>
  <si>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</si>
  <si>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</si>
  <si>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</si>
  <si>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</si>
  <si>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</si>
  <si>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</si>
  <si>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</si>
  <si>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</si>
  <si>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</si>
  <si>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</si>
  <si>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</si>
  <si>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</si>
  <si>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</si>
  <si>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</si>
  <si>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</si>
  <si>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</si>
  <si>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</si>
  <si>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</si>
  <si>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</si>
  <si>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</si>
  <si>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</si>
  <si>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</si>
  <si>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</si>
  <si>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</si>
  <si>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</si>
  <si>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</si>
  <si>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</si>
  <si>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</si>
  <si>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TŠ 3489 053 19 00</t>
  </si>
  <si>
    <t>Odvlhčení západní, severní a východní stěny Betlémské kaple</t>
  </si>
  <si>
    <t>ZO VOS Správa účelových zařízení</t>
  </si>
  <si>
    <t>Vaníčkova 315/7</t>
  </si>
  <si>
    <t>Praha-Břevnov</t>
  </si>
  <si>
    <t>16900</t>
  </si>
  <si>
    <t>47608731</t>
  </si>
  <si>
    <t>Projektový atelier pro architekturu a pozemní stavby spol. s r.o.</t>
  </si>
  <si>
    <t>Bělehradská 199/70</t>
  </si>
  <si>
    <t>Praha-Vinohrady</t>
  </si>
  <si>
    <t>12000</t>
  </si>
  <si>
    <t>45308616</t>
  </si>
  <si>
    <t>CZ45308616</t>
  </si>
  <si>
    <t>Stavba</t>
  </si>
  <si>
    <t>Ostatní a vedlejší náklady</t>
  </si>
  <si>
    <t>01</t>
  </si>
  <si>
    <t>Stavební objekt</t>
  </si>
  <si>
    <t>SO 01</t>
  </si>
  <si>
    <t>Odvlhčení západní, severní a východní strany Betlémské kaple</t>
  </si>
  <si>
    <t>Stavební část</t>
  </si>
  <si>
    <t>Celkem za stavbu</t>
  </si>
  <si>
    <t>CZK</t>
  </si>
  <si>
    <t>#POPS</t>
  </si>
  <si>
    <t>Popis stavby: TŠ 3489 053 19 00 - Odvlhčení západní, severní a východní stěny Betlémské kaple</t>
  </si>
  <si>
    <t>S ohledem na technologickou náročnost obnovy historické fasády objektu jsou uvedeny obchodní názvy konkrétních vyhovujících materiálů. Jedná se však o vymezení požadovaného standardu. Vybraná stavební firma může materiály zaměnit po dohodě se zástupci investora a orgánů státní památkové péče a NPÚ. Při záměně musí předložením technologických listů prokázat, že náhrada splňuje technické parametry a kritéria materiálů, které jsou uvedené jako požadovaný minimální standard. Při obnově je nezbytně nutné přesně dodržovat technologické postupy uvedené výrobci. Veškeré práce budou upřesněny v době realizace při zpřístupnění fasády z lešení.</t>
  </si>
  <si>
    <t>Rekapitulace dílů</t>
  </si>
  <si>
    <t>Typ dílu</t>
  </si>
  <si>
    <t>1</t>
  </si>
  <si>
    <t>Zemní práce</t>
  </si>
  <si>
    <t>21</t>
  </si>
  <si>
    <t>Úprava podloží a základ.spáry</t>
  </si>
  <si>
    <t>27</t>
  </si>
  <si>
    <t>Základy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</si>
  <si>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</si>
  <si>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</si>
  <si>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</si>
  <si>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</si>
  <si>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</si>
  <si>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</si>
  <si>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</si>
  <si>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</si>
  <si>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</si>
  <si>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</si>
  <si>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</si>
  <si>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</si>
  <si>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</si>
  <si>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</si>
  <si>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</si>
  <si>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</si>
  <si>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</si>
  <si>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</si>
  <si>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</si>
  <si>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</si>
  <si>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</si>
  <si>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</si>
  <si>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</si>
  <si>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</si>
  <si>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</si>
  <si>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</si>
  <si>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</si>
  <si>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</si>
  <si>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764</t>
  </si>
  <si>
    <t>Konstrukce klempířské</t>
  </si>
  <si>
    <t>767</t>
  </si>
  <si>
    <t>Konstrukce zámečnické</t>
  </si>
  <si>
    <t>772</t>
  </si>
  <si>
    <t>Kamenné  dlažby</t>
  </si>
  <si>
    <t>782</t>
  </si>
  <si>
    <t>Konstrukce z přírodního kamene</t>
  </si>
  <si>
    <t>799-01</t>
  </si>
  <si>
    <t>Restaurátorské práce a práce pod dohledem restaurátora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</si>
  <si>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</si>
  <si>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</si>
  <si>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</si>
  <si>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</si>
  <si>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</si>
  <si>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</si>
  <si>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</si>
  <si>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</si>
  <si>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</si>
  <si>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</si>
  <si>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SO 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</si>
  <si>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</si>
  <si>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</si>
  <si>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</si>
  <si>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</si>
  <si>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</si>
  <si>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</si>
  <si>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</si>
  <si>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</si>
  <si>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</si>
  <si>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</si>
  <si>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</si>
  <si>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</si>
  <si>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</si>
  <si>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</si>
  <si>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</si>
  <si>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</si>
  <si>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</si>
  <si>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</si>
  <si>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</si>
  <si>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</si>
  <si>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</si>
  <si>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</si>
  <si>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</si>
  <si>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</si>
  <si>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</si>
  <si>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</si>
  <si>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005111021R</t>
  </si>
  <si>
    <t>Vytyčení inženýrských sítí</t>
  </si>
  <si>
    <t>Soubor</t>
  </si>
  <si>
    <t>RTS 20/ I</t>
  </si>
  <si>
    <t>Indiv</t>
  </si>
  <si>
    <t>VRN</t>
  </si>
  <si>
    <t>POL99_2</t>
  </si>
  <si>
    <t>Zaměření a vytýčení stávajících inženýrských sítí v místě stavby z hlediska jejich ochrany při provádění stavby.</t>
  </si>
  <si>
    <t>POP</t>
  </si>
  <si>
    <t>005121 R</t>
  </si>
  <si>
    <t>Zařízení staveniště</t>
  </si>
  <si>
    <t>Veškeré náklady spojené s vybudováním, provozem a odstraněním zařízení staveniště.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</si>
  <si>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</si>
  <si>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</si>
  <si>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</si>
  <si>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</si>
  <si>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zabezpečení vjezdu do dvora a možností parkování : 1</t>
  </si>
  <si>
    <t>VV</t>
  </si>
  <si>
    <t>005124010R</t>
  </si>
  <si>
    <t>Koordinační činnost</t>
  </si>
  <si>
    <t>Koordinace stavebních a technologických dodávek stavby.</t>
  </si>
  <si>
    <t>004111010R</t>
  </si>
  <si>
    <t xml:space="preserve">Průzkumné práce 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</si>
  <si>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</si>
  <si>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archeologický dozor v případě odkrytí původního zdiva : 1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</si>
  <si>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</si>
  <si>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</si>
  <si>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</si>
  <si>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</si>
  <si>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</si>
  <si>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</si>
  <si>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ohraničení trasy záboru a označení bezpečné vzdálenosti podél výkopu : 1</t>
  </si>
  <si>
    <t>00524 R</t>
  </si>
  <si>
    <t>Předání a převzetí díla</t>
  </si>
  <si>
    <t>Náklady zhotovitele, které vzniknou v souvislosti s povinnostmi zhotovitele při předání a převzetí díla.</t>
  </si>
  <si>
    <t>SUM</t>
  </si>
  <si>
    <t>END</t>
  </si>
  <si>
    <t>Položkový soupis prací a dodávek</t>
  </si>
  <si>
    <t>139601102R00</t>
  </si>
  <si>
    <t>Ruční výkop jam, rýh a šachet v hornině 3</t>
  </si>
  <si>
    <t>m3</t>
  </si>
  <si>
    <t>800-1</t>
  </si>
  <si>
    <t>Práce</t>
  </si>
  <si>
    <t>POL1_</t>
  </si>
  <si>
    <t>s přehozením na vzdálenost do 5 m nebo s naložením na ruční dopravní prostředek</t>
  </si>
  <si>
    <t>SPI</t>
  </si>
  <si>
    <t xml:space="preserve">výkres č.D1.1/03 - půdorys 1. nadzemního podlaží : </t>
  </si>
  <si>
    <t xml:space="preserve">výkres č.D1.1/05 - detaily - provětrávací dutina, úprava soklu : </t>
  </si>
  <si>
    <t/>
  </si>
  <si>
    <t xml:space="preserve">u západního průčelí : </t>
  </si>
  <si>
    <t>část pouze s drenáží (jižní strana západního průčelí nad sousedním podzemním objektem) : 0,8*0,8*(1,57+0,44+7,255+0,6*2)</t>
  </si>
  <si>
    <t>část s odvlhčovacím kanálem : 1,1*1*(2,675+0,6+5,56+1,59+1,79+1,68+3,36+1,68+5,85)</t>
  </si>
  <si>
    <t>u severního průčelí : 1,2*1,1*(14,315+1*2)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</si>
  <si>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</si>
  <si>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</si>
  <si>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</si>
  <si>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</si>
  <si>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</si>
  <si>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</si>
  <si>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přebytek výkopku : 55,4969-34,40465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</si>
  <si>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</si>
  <si>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</si>
  <si>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</si>
  <si>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výkopek pro zpětný zásyp přemístění na deponii a z deponie : 34,40465*2</t>
  </si>
  <si>
    <t>přebytek výkopku : 21,09225</t>
  </si>
  <si>
    <t>162201210R00</t>
  </si>
  <si>
    <t>Vodorovné přemístění výkopku příplatek za každých dalších 10 m_x000D_
 z horniny 1 až 4, kolečkem</t>
  </si>
  <si>
    <t>167101101R00</t>
  </si>
  <si>
    <t>Nakládání, skládání, překládání neulehlého výkopku nakládání výkopku_x000D_
 do 100 m3, z horniny 1 až 4</t>
  </si>
  <si>
    <t>171201101R00</t>
  </si>
  <si>
    <t>Uložení sypaniny do násypů nezhutněných</t>
  </si>
  <si>
    <t>Uložení sypaniny do násypů nebo na skládku s rozprostřením sypaniny ve vrstvách a s hrubým urovnáním.</t>
  </si>
  <si>
    <t>přebytek výkopku - uložení na skládku : 55,4969-34,40465</t>
  </si>
  <si>
    <t>171201201R00</t>
  </si>
  <si>
    <t>Uložení sypaniny na dočasnou skládku tak, že na 1 m2 plochy připadá přes 2 m3 výkopku nebo ornice</t>
  </si>
  <si>
    <t>výkopek pro zpětný zásyp - uložení na deponii : 34,40465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</si>
  <si>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</si>
  <si>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</si>
  <si>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</si>
  <si>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</si>
  <si>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odpočet zásypu drenáže : -(0,4*0,1+0,3*0,3)*(1,57+0,44+7,255+0,6*2)</t>
  </si>
  <si>
    <t>Mezisoučet</t>
  </si>
  <si>
    <t xml:space="preserve">část s odvlhčovacím kanálem : </t>
  </si>
  <si>
    <t>západní průčelí : 1,1*1*(2,675+0,6+5,56+1,59+1,79+1,68+3,36+1,68+5,85)</t>
  </si>
  <si>
    <t>odpočet zásypu drenáže : -(0,4*0,1+0,3*0,3)*(2,675+0,6+5,56+1,59+1,79+1,68+3,36+1,68+5,85)</t>
  </si>
  <si>
    <t>odpočet tělesa větracího kanálu : -(0,12*0,6+0,4*0,74)*(2,675+0,6+5,56+1,59+1,79+1,68+3,36+1,68+5,85)</t>
  </si>
  <si>
    <t>odpočet zásypu drenáže : -(0,4*0,1+0,3*0,3)*(14,315+1*2)</t>
  </si>
  <si>
    <t>odpočet tělesa větracího kanálu : -(0,12*0,6+0,4*0,74)*14,315</t>
  </si>
  <si>
    <t>199000005R00</t>
  </si>
  <si>
    <t>Poplatky za skládku zeminy 1- 4, skupina 17 05 04 z Katalogu odpadů</t>
  </si>
  <si>
    <t>t</t>
  </si>
  <si>
    <t>přebytek výkopku - uložení na skládku : (55,4969-34,40465)*1,87</t>
  </si>
  <si>
    <t>212531111R00</t>
  </si>
  <si>
    <t>Výplň trativodů kamenivem hrubým drceným, frakce 16-63 mm</t>
  </si>
  <si>
    <t>800-2</t>
  </si>
  <si>
    <t>do rýh bez zhutnění s úpravou povrchu výplně,</t>
  </si>
  <si>
    <t>část pouze s drenáží (jižní strana západního průčelí nad sousedním podzemním objektem) : (0,4*0,1+0,3*0,3)*(1,57+0,44+7,255+0,6*2)</t>
  </si>
  <si>
    <t>část s odvlhčovacím kanálem : (0,4*0,1+0,3*0,3)*(2,675+0,6+5,56+1,59+1,79+1,68+3,36+1,68+5,85)</t>
  </si>
  <si>
    <t>u severního průčelí : (0,4*0,1+0,3*0,3)*(14,315+1*2)</t>
  </si>
  <si>
    <t>212753213R00</t>
  </si>
  <si>
    <t>Plastové drenážní trubky montáž tuhé plastové drenážní trubky do rýhy, DN 80, bez lože</t>
  </si>
  <si>
    <t>m</t>
  </si>
  <si>
    <t>827-1</t>
  </si>
  <si>
    <t>část pouze s drenáží (jižní strana západního průčelí nad sousedním podzemním objektem) : 1,57+0,44+7,255+0,6*2</t>
  </si>
  <si>
    <t>část s odvlhčovacím kanálem : 2,675+0,6+5,56+1,59+1,79+1,68+3,36+1,68+5,85</t>
  </si>
  <si>
    <t>u severního průčelí : 14,315+1*2</t>
  </si>
  <si>
    <t>212971110R00</t>
  </si>
  <si>
    <t xml:space="preserve">Zřízení opláštění odvod. trativodů z geotextilie o sklonu do 2,5,  </t>
  </si>
  <si>
    <t>m2</t>
  </si>
  <si>
    <t>v rýze nebo v zářezu se stěnami,</t>
  </si>
  <si>
    <t>část pouze s drenáží (jižní strana západního průčelí nad sousedním podzemním objektem) : 2,5*(1,57+0,44+7,255+0,6*2)</t>
  </si>
  <si>
    <t>část s odvlhčovacím kanálem : 2,5*(2,675+0,6+5,56+1,59+1,79+1,68+3,36+1,68+5,85)</t>
  </si>
  <si>
    <t>u severního průčelí : 2,5*(14,315+1*2)</t>
  </si>
  <si>
    <t>28611232R</t>
  </si>
  <si>
    <t>trubka plastová drenážní PVC-U; ohebná; korugovaná; perforovaná po celém obvodu; DN 80,0 mm</t>
  </si>
  <si>
    <t>SPCM</t>
  </si>
  <si>
    <t>Specifikace</t>
  </si>
  <si>
    <t>POL3_</t>
  </si>
  <si>
    <t>část pouze s drenáží (jižní strana západního průčelí nad sousedním podzemním objektem) : (1,57+0,44+7,255+0,6*2)*1,1</t>
  </si>
  <si>
    <t>část s odvlhčovacím kanálem : (2,675+0,6+5,56+1,59+1,79+1,68+3,36+1,68+5,85)*1,1</t>
  </si>
  <si>
    <t>u severního průčelí : (14,315+1*2)*1,1</t>
  </si>
  <si>
    <t>69366055R</t>
  </si>
  <si>
    <t>geotextilie PP; funkce drenážní, separační, výztužná, filtrační; plošná hmotnost 300 g/m2; tl. při 2 kPa 3,90 mm</t>
  </si>
  <si>
    <t>část pouze s drenáží (jižní strana západního průčelí nad sousedním podzemním objektem) : 2,5*(1,57+0,44+7,255+0,6*2)*1,1</t>
  </si>
  <si>
    <t>část s odvlhčovacím kanálem : 2,5*(2,675+0,6+5,56+1,59+1,79+1,68+3,36+1,68+5,85)*1,1</t>
  </si>
  <si>
    <t>u severního průčelí : 2,5*(14,315+1*2)*1,1</t>
  </si>
  <si>
    <t>274272120RT3</t>
  </si>
  <si>
    <t>Zdivo základové z bednicích tvárnic tloušťky 200 mm, výplň betonem C 16/20</t>
  </si>
  <si>
    <t>801-1</t>
  </si>
  <si>
    <t>s výplní betonem, bez výztuže,</t>
  </si>
  <si>
    <t>u západního průčelí : 0,5*(0,6+2,8+0,6+0,4*2+2,675+0,6+5,56+0,25*4+1,79+1,68+3,36+1,68+5,85)</t>
  </si>
  <si>
    <t>u severního průčelí : 0,5*(14,315+0,6*2)</t>
  </si>
  <si>
    <t>274313611R00</t>
  </si>
  <si>
    <t>Beton základových pasů prostý třídy C 16/20</t>
  </si>
  <si>
    <t>Včetně dodávky a uložení betonu a kamene.</t>
  </si>
  <si>
    <t>u západního průčelí : 0,2*0,2*(0,6+2,8+0,6+0,4*2+2,675+0,6+5,56+0,25*4+1,79+1,68+3,36+1,68+5,85)</t>
  </si>
  <si>
    <t>0,15*0,4*(0,6+2,8+0,6+0,4*2+2,675+0,6+5,56+0,25*4+1,79+1,68+3,36+1,68+5,85+0,2*2)</t>
  </si>
  <si>
    <t>0,15*0,25*1,79</t>
  </si>
  <si>
    <t>u severního průčelí : 0,2*0,2*(14,315+0,6*2)</t>
  </si>
  <si>
    <t>0,15*0,4*(14,315+0,2*2)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</si>
  <si>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</si>
  <si>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</si>
  <si>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</si>
  <si>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u západního průčelí : (0,2+0,35)*(0,6+2,8+0,6+0,4*2+2,675+0,6+5,56+0,25*4+1,79+1,68+3,36+1,68+5,85+0,4*2)</t>
  </si>
  <si>
    <t>u severního průčelí : (0,2+0,35)*(14,315+0,6*2)</t>
  </si>
  <si>
    <t>274351216R00</t>
  </si>
  <si>
    <t>Bednění stěn základových pasů odstranění</t>
  </si>
  <si>
    <t>Včetně očištění, vytřídění a uložení bednicího materiálu.</t>
  </si>
  <si>
    <t>274354022R00</t>
  </si>
  <si>
    <t>Bednění prostupu základy průřezu do 0,02 m2, délky prostupu do 0,5 m</t>
  </si>
  <si>
    <t>kus</t>
  </si>
  <si>
    <t>úprava trouby na potřebný rozměr, uložení a  ukotvení trouby v bednění. Včetně dodávky trouby.</t>
  </si>
  <si>
    <t>u západního průčelí : 17</t>
  </si>
  <si>
    <t>u severního průčelí : 12</t>
  </si>
  <si>
    <t>279361821R00</t>
  </si>
  <si>
    <t>Výztuž základových zdí z betonářské oceli 10 505(R)</t>
  </si>
  <si>
    <t>včetně distančních prvků</t>
  </si>
  <si>
    <t xml:space="preserve">10kg/m2 : </t>
  </si>
  <si>
    <t>u západního průčelí : 0,5*(0,6+2,8+0,6+0,4*2+2,675+0,6+5,56+0,25*4+1,79+1,68+3,36+1,68+5,85)*10*1,1/1000</t>
  </si>
  <si>
    <t>u severního průčelí : 0,5*(14,315+0,6*2)*10*1,1/1000</t>
  </si>
  <si>
    <t>310237241R00</t>
  </si>
  <si>
    <t>Zazdívka otvorů o ploše přes 0,09 m2 do 0,25 m2 ve zdivu nadzákladovém cihlami pálenými o tloušťce zdi do 300 mm</t>
  </si>
  <si>
    <t>801-4</t>
  </si>
  <si>
    <t>včetně pomocného pracovního lešení</t>
  </si>
  <si>
    <t xml:space="preserve">výkres č.D1.1/04 - pohledy - západní a severní průčelí : </t>
  </si>
  <si>
    <t xml:space="preserve">zazdívka kaveren ve stávajím zdivu - použita malta trassvápenná TKM5 : </t>
  </si>
  <si>
    <t>předpoklad : 20</t>
  </si>
  <si>
    <t>346244371R00</t>
  </si>
  <si>
    <t>Zazdívka rýh, potrubí, nik (výklenků) nebo kapes tloušťka 140 mm</t>
  </si>
  <si>
    <t>z jakéhokoliv druhu pálených cihel, s pomocným lešením výšky do 1,9 m a pro zatížení do 1,5 kPa.</t>
  </si>
  <si>
    <t xml:space="preserve">nasávání vzduchu - zazdívka rýhy : </t>
  </si>
  <si>
    <t>u západního průčelí : 1,4*0,15</t>
  </si>
  <si>
    <t>u severního průčelí : 2*1,4*0,15</t>
  </si>
  <si>
    <t>388271121R00</t>
  </si>
  <si>
    <t>Kanály zděné z cihel betonových nebo vápenopísk. volné vnitřního průřezu přes 900 x 900 do 1050 x 1050 mm</t>
  </si>
  <si>
    <t>pro rozvody inženýrských sítí (suché) z betonových nebo vápenopískových cihel na cementovou maltu, s betonovou základovou deskou a se zatřením dna, se zatřením spár do roviny zdiva nebo s omítnutím vnitřních stěn zatřenou omítkou. Bez úpravy vnějších stěn, bez zemních prací, izolace a bez zakrytí.</t>
  </si>
  <si>
    <t>předpoklad - bude upřesněno dle stavu stávající kce : 15</t>
  </si>
  <si>
    <t>411121221R00</t>
  </si>
  <si>
    <t>Osazování stropních desek š. do 60, dl. do 90 cm</t>
  </si>
  <si>
    <t>u západního průčelí : 84</t>
  </si>
  <si>
    <t>u severního průčelí : 50</t>
  </si>
  <si>
    <t>59341396R</t>
  </si>
  <si>
    <t>deska stropní plná železobetonová; PZD; l = 74,0 cm; š = 29,0 cm; h = 7,0 cm; užitné zatížení 4,70 kN/m2</t>
  </si>
  <si>
    <t>u západního průčelí : 84*1,05</t>
  </si>
  <si>
    <t>u severního průčelí : 50*1,05</t>
  </si>
  <si>
    <t>564211112R00</t>
  </si>
  <si>
    <t>Podklad nebo podsyp ze štěrkopísku tloušťka po zhutnění 60 mm</t>
  </si>
  <si>
    <t>822-1</t>
  </si>
  <si>
    <t>s rozprostřením, vlhčením a zhutněním</t>
  </si>
  <si>
    <t xml:space="preserve">západní průčelí : </t>
  </si>
  <si>
    <t>část pouze s drenáží (jižní strana západního průčelí nad sousedním podzemním objektem) : 1*(1,57+0,44+4,8)</t>
  </si>
  <si>
    <t>část s odvlhčovacím kanálem : 1,2*(2,7+2,675+5,56+1,59+1,79+1,68+3,36+1,68+5,85)</t>
  </si>
  <si>
    <t>564741111R00</t>
  </si>
  <si>
    <t>Podklad nebo kryt z kameniva hrubého drceného tloušťka po zhutnění 120 mm</t>
  </si>
  <si>
    <t>velikost 32 - 63 mm s rozprostřením a zhutněním</t>
  </si>
  <si>
    <t xml:space="preserve">severní průčelí : </t>
  </si>
  <si>
    <t>mozaika ze sliveneckého vápence - dle výměry na výkresu : 10</t>
  </si>
  <si>
    <t>568111111R00</t>
  </si>
  <si>
    <t>Vyztužení podkladní vrstvy z geotextilie, sklon povrchu do 1:5, role šířky 3 m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</si>
  <si>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</si>
  <si>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</si>
  <si>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</si>
  <si>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 xml:space="preserve">předpoklad použití 8 m2 - původní dlažby, doplnění novou dlažbou 2 m2 : </t>
  </si>
  <si>
    <t>58380-01</t>
  </si>
  <si>
    <t>Mozaika řezaná 6x6x6 cm, slivenecký vápenec</t>
  </si>
  <si>
    <t>Vlastní</t>
  </si>
  <si>
    <t>mozaika ze sliveneckého vápence - dle výměry na výkresu : 2*1,1</t>
  </si>
  <si>
    <t>58380120.AR</t>
  </si>
  <si>
    <t>kostka dlažební materiálová skupina I/2 (žula); tř. I.; 8/10 cm</t>
  </si>
  <si>
    <t>část pouze s drenáží (jižní strana západního průčelí nad sousedním podzemním objektem) : 1*(1,57+0,44+4,8)*1,05</t>
  </si>
  <si>
    <t>část s odvlhčovacím kanálem : 1,2*(2,7+2,675+5,56+1,59+1,79+1,68+3,36+1,68+5,85)*1,1</t>
  </si>
  <si>
    <t>část pouze s drenáží (jižní strana západního průčelí nad sousedním podzemním objektem) : 1*(1,57+0,44+4,8)*1,1</t>
  </si>
  <si>
    <t>978023251R00</t>
  </si>
  <si>
    <t>Vysekání, vyškrábání a vyčištění spár zdiva kamenného_x000D_
 režného z lomového kamene</t>
  </si>
  <si>
    <t>801-3</t>
  </si>
  <si>
    <t xml:space="preserve">výkres č.D1.1/02 - půdorys 1. podzemního podlaží : </t>
  </si>
  <si>
    <t>analogicky odstranění nevhodné malty s obsahem cementu : 5</t>
  </si>
  <si>
    <t>61-01</t>
  </si>
  <si>
    <t>Příprava podkladu historické vnitřní stěny - vysávání prům.vysavačem</t>
  </si>
  <si>
    <t>opravovaná stěna - důkladné odstranění prachu průmyslovým vysavačem : 5</t>
  </si>
  <si>
    <t>61-02</t>
  </si>
  <si>
    <t>Spárování starého zdiva z lom. kamene hl. do 3 cm, trassvápennou spárovací maltou, se zatřením spár a očištěním povrchu zdiva po vyspárování</t>
  </si>
  <si>
    <t>Se zatřením spár, s vypláchnutím spár vodou a očištěním povrchu zdiva po vyspárování, s odklizením zbylého materiálu do 20 m.</t>
  </si>
  <si>
    <t>622421121R00</t>
  </si>
  <si>
    <t xml:space="preserve">Omítky vnější stěn vápenné nebo vápenocementové hrubé zatřené,  ,  </t>
  </si>
  <si>
    <t xml:space="preserve">zdivo pod úrovní terénu : </t>
  </si>
  <si>
    <t>u západního průčelí : 1,1*(1,57+0,44+7,255+0,6*2+2,675+5,56+0,25*4+1,59+1,79+1,68+3,36+1,68+5,85)</t>
  </si>
  <si>
    <t>u severního průčelí : 1,1*(0,4+14,315)</t>
  </si>
  <si>
    <t>622904112R00</t>
  </si>
  <si>
    <t>Očištění fasád tlakovou vodou, složitost fasády 1 - 2</t>
  </si>
  <si>
    <t>severní průčelí - omítka nad obkládaným soklem předpoklad opravy 10% : 2,5*14,315</t>
  </si>
  <si>
    <t>západní průčelí - plocha stěny mimo opěráků předpoklad opravy 10% (vč. římsy) : 5,855*4,8+13,98*11+0,5*(5,855+13,98)-(5*3,3+1,5*2,5*2)</t>
  </si>
  <si>
    <t>9,225*11+0,5*9,225</t>
  </si>
  <si>
    <t>prampouch vč. vniřní části - předpoklad opravy 10% : 2,7*(9,21*2+3,5)+0,6*8*2+0,6*3,5+(1,2*1,5/2)*4+4,5*2,835*2</t>
  </si>
  <si>
    <t>622904121R00</t>
  </si>
  <si>
    <t xml:space="preserve">Očištění fasád ruční čištění ocelovým kartáčem,  </t>
  </si>
  <si>
    <t xml:space="preserve">kamenný sokl - desky z božanovského pískovce osazené na ocelové nekorodující kamenické konzoly : </t>
  </si>
  <si>
    <t xml:space="preserve">vyčištění spár (pod kamennými deskami i v místech nového osazení) : </t>
  </si>
  <si>
    <t>původní obložená plocha : 0,6*(5,85+1,68+3,36+1,79+5,56+7,255)</t>
  </si>
  <si>
    <t>nově obkládaná plocha : 0,6*(0,25*2+1,68+0,25*2+1,59+0,6*2+2,675+0,44+1,57)</t>
  </si>
  <si>
    <t>původní obložená plocha : 0,6*14,315</t>
  </si>
  <si>
    <t>severní průčelí - omítka nad obkládaným soklem předpoklad opravy 10% : 0,1*2,5*14,315</t>
  </si>
  <si>
    <t>západní průčelí - plocha stěny mimo opěráků předpoklad opravy 10% : 0,1*(5,855*4,8+13,98*11-(5*3,3+1,5*2,5*2+2*1,6*2))</t>
  </si>
  <si>
    <t>0,1*9,225*11</t>
  </si>
  <si>
    <t>prampouch vč. vniřní části - předpoklad opravy 10% : 0,1*(2,7*(9,21*2+3,5)+0,6*8*2+0,6*3,5+(1,2*1,5/2)*4+4,5*2,835*2)</t>
  </si>
  <si>
    <t>západní průčelí - opěráky - plocha nad soklovou obkládanou částí : 5,6*5,85+6,5*1,68</t>
  </si>
  <si>
    <t>2*(1,68+0,25*2)</t>
  </si>
  <si>
    <t>2*(1,59+0,25*2)</t>
  </si>
  <si>
    <t>622904212R00</t>
  </si>
  <si>
    <t>Očištění fasád od organických nečistot, složitost fasády 1 - 2</t>
  </si>
  <si>
    <t xml:space="preserve">doporučený standard - přípravek ENT ALGE : </t>
  </si>
  <si>
    <t>severní průčelí - omítka nad obkládaným soklem předpoklad nečistot 10% : 0,1*(2,5*14,315)</t>
  </si>
  <si>
    <t>západní průčelí - plocha stěny mimo opěráků předpoklad nečistot 10% (vč. římsy) : 0,1*(5,855*4,8+13,98*11+0,5*(5,855+13,98)-(5*3,3+1,5*2,5*2+2*1,6*2))</t>
  </si>
  <si>
    <t>0,1*(9,225*11+0,5*9,225)</t>
  </si>
  <si>
    <t>978015221R00</t>
  </si>
  <si>
    <t>Otlučení omítek vápenných nebo vápenocementových vnějších s vyškrabáním spár, s očištěním zdiva_x000D_
 1. až 4. stupni složitosti, v rozsahu do 10 %</t>
  </si>
  <si>
    <t>západní průčelí - plocha stěny mimo opěráků předpoklad opravy 10% (vč. římsy) : 5,855*4,8+13,98*11+0,5*(5,855+13,98)-(5*3,3+1,5*2,5*2+2*1,6*2)</t>
  </si>
  <si>
    <t>978015291R00</t>
  </si>
  <si>
    <t>Otlučení omítek vápenných nebo vápenocementových vnějších s vyškrabáním spár, s očištěním zdiva_x000D_
 1. až 4. stupni složitosti, v rozsahu do 100 %</t>
  </si>
  <si>
    <t xml:space="preserve">odstranění omítky soklu (pod kamennými deskami i v místech nového osazení) : </t>
  </si>
  <si>
    <t xml:space="preserve">analogicky zdivo pod úrovní terénu - vyčištění zeminy ze spár : </t>
  </si>
  <si>
    <t>602-01</t>
  </si>
  <si>
    <t>Oprava omítky horní hrany (pod novou měděnou lištou)</t>
  </si>
  <si>
    <t xml:space="preserve">v místech osazení soklových desek : </t>
  </si>
  <si>
    <t>původní obložená plocha : 5,85+1,68+3,36+1,79+5,56+7,255</t>
  </si>
  <si>
    <t>nově obkládaná plocha : 0,25*2+1,68+0,25*2+1,59+0,6*2+2,675+0,44+1,57</t>
  </si>
  <si>
    <t>původní obložená plocha : 14,315</t>
  </si>
  <si>
    <t>602-02</t>
  </si>
  <si>
    <t>Provedení pevné spádové plochy při spodním okraji</t>
  </si>
  <si>
    <t>60299-01</t>
  </si>
  <si>
    <t>Trassový sanační postřik do 75% plochy - ručně, doporučený standard Tubag, VPS trassový sanační postřik</t>
  </si>
  <si>
    <t xml:space="preserve">v místech osazení soklových desek - sanační postřik cihelné zdivo cca 50%, kamenné a smíšené cca 75% -  - viz TZ str. 7 : </t>
  </si>
  <si>
    <t xml:space="preserve">analogicky i příprava povrchu tkzv. mlýnkováním : </t>
  </si>
  <si>
    <t>60299-02</t>
  </si>
  <si>
    <t>Omítka stěn jádrová, trassvápenná omítka, plentování cihelným střepem, doporučený standard TUBAG - TKP-WTA</t>
  </si>
  <si>
    <t xml:space="preserve">vyrovnání nerovností v místech osazení soklových desek předpoklad 70% plochy : </t>
  </si>
  <si>
    <t xml:space="preserve">viz TZ str. 7 : </t>
  </si>
  <si>
    <t>původní obložená plocha : 0,6*(5,85+1,68+3,36+1,79+5,56+7,255)*0,7</t>
  </si>
  <si>
    <t>nově obkládaná plocha : 0,6*(0,25*2+1,68+0,25*2+1,59+0,6*2+2,675+0,44+1,57)*0,7</t>
  </si>
  <si>
    <t>původní obložená plocha : 0,6*14,315*0,7</t>
  </si>
  <si>
    <t>60299-03</t>
  </si>
  <si>
    <t>Omítka stěn jádrová- základní vrstva - trassvápenná min. tl.15 mm, doporučený standard TUBAG - TKP-WTA</t>
  </si>
  <si>
    <t xml:space="preserve">v místech osazení soklových desek - základní vrstva - viz TZ str. 7 : </t>
  </si>
  <si>
    <t>60299-04</t>
  </si>
  <si>
    <t>Omítka stěn svrchní vrstva - trassvápenná omítka tl. min. 10 mm, doporučený standard TUBAG - TKS-WTA</t>
  </si>
  <si>
    <t>60299-05</t>
  </si>
  <si>
    <t>Štuk vnější trassvápenný, ručně, tl.3 mm, doporučený standard TUBAG - TKFP</t>
  </si>
  <si>
    <t xml:space="preserve">celoplošně všechny opravované plochy : </t>
  </si>
  <si>
    <t>severní průčelí - omítka nad obkládaným soklem : 2,5*14,315</t>
  </si>
  <si>
    <t>západní průčelí - plocha stěny mimo opěráků : 5,855*4,8+13,98*11+0,5*(5,855+13,98)-(5*3,3+1,5*2,5*2+2*1,6*2)</t>
  </si>
  <si>
    <t>prampouch vč. vniřní části : 2,7*(9,21*2+3,5)+0,6*8*2+0,6*3,5+(1,2*1,5/2)*4+4,5*2,835*2</t>
  </si>
  <si>
    <t>60299-06</t>
  </si>
  <si>
    <t>Křemičitá penetrace pro sjednocení ploch, doporučený standard křemičitá penetrace KG pur</t>
  </si>
  <si>
    <t>západní průčelí - plocha stěny mimo opěráků (vč. římsy) : 5,855*4,8+13,98*11+0,5*(5,855+13,98)-(5*3,3+1,5*2,5*2+2*1,6*2)</t>
  </si>
  <si>
    <t>622-01</t>
  </si>
  <si>
    <t>Nátěr ochranný hydrofobní</t>
  </si>
  <si>
    <t xml:space="preserve">v místech osazení soklových desek - spádová plocha a navazující omítka při spodním okraji : </t>
  </si>
  <si>
    <t>původní obložená plocha : 0,15*(5,85+1,68+3,36+1,79+5,56+7,255)</t>
  </si>
  <si>
    <t>nově obkládaná plocha : 0,15*(0,25*2+1,68+0,25*2+1,59+0,6*2+2,675+0,44+1,57)</t>
  </si>
  <si>
    <t>původní obložená plocha : 0,15*14,315</t>
  </si>
  <si>
    <t>622-02</t>
  </si>
  <si>
    <t>Příprava podkladu vnější stěny - vysávání prům.vysavačem</t>
  </si>
  <si>
    <t>622-03</t>
  </si>
  <si>
    <t>Příprava podkladu - ometení hrubým koštětem</t>
  </si>
  <si>
    <t>622-04</t>
  </si>
  <si>
    <t>Nátěr stěn vněj.,slož.1-2,vápenný - odstín lomená bílá</t>
  </si>
  <si>
    <t>622-05</t>
  </si>
  <si>
    <t>Odstranění disperzních nátěrů z omítek stěn, chemicky a následným oplachem horkou vodou, párou</t>
  </si>
  <si>
    <t>622-06</t>
  </si>
  <si>
    <t>Zpevnění ponechávaných omítek s nízkou soudržností - zpěvňovač na bázi draselného vodního skla, doporučený standard zpevňovač omítek GTM</t>
  </si>
  <si>
    <t>severní průčelí - omítka nad obkládaným soklem předpoklad cca 30% : 0,3*2,5*14,315</t>
  </si>
  <si>
    <t>západní průčelí - plocha stěny mimo opěráků předpoklad cca 30% (vč. římsy) : 0,3*(5,855*4,8+13,98*11+0,5*(5,855+13,98)-(5*3,3+1,5*2,5*2+2*1,6*2))</t>
  </si>
  <si>
    <t>0,3*(9,225*11+0,5*9,225)</t>
  </si>
  <si>
    <t>prampouch vč. vniřní části - předpoklad cca 30% : 0,3*(2,7*(9,21*2+3,5)+0,6*8*2+0,6*3,5+(1,2*1,5/2)*4+4,5*2,835*2)</t>
  </si>
  <si>
    <t>622-07</t>
  </si>
  <si>
    <t>Vyčištění prasklin</t>
  </si>
  <si>
    <t>předpoklad : 50</t>
  </si>
  <si>
    <t>632401925R00</t>
  </si>
  <si>
    <t>Příplatky k položkám potěrů za sklon od vodorovné roviny nad 15° do 30°_x000D_
 pro potěr tloušťky 50 mm</t>
  </si>
  <si>
    <t xml:space="preserve">ochranná mazanina tl.40 mm viz skladba na výkresu č.D1.1./05 : </t>
  </si>
  <si>
    <t xml:space="preserve">okapový chodník nad větracím kanálem - viz detail : </t>
  </si>
  <si>
    <t>západní průčelí : 0,6*(2,7+0,6*2+5,56+0,25*2+1,79+1,68+3,36+1,68+5,85)+0,25*1,79</t>
  </si>
  <si>
    <t>severní průčelí : 0,6*14,315</t>
  </si>
  <si>
    <t xml:space="preserve">dno kanálu - cemetový potěr 30-50 mm ve spádu viz skladba na výkresu č.D1.1./05 : </t>
  </si>
  <si>
    <t xml:space="preserve">viz detail : </t>
  </si>
  <si>
    <t>západní průčelí : 0,2*(2,7+0,6*2+5,56+0,25*2+1,79+1,68+3,36+1,68+5,85)+0,25*1,79</t>
  </si>
  <si>
    <t>severní průčelí : 0,2*14,315</t>
  </si>
  <si>
    <t>632451235R00</t>
  </si>
  <si>
    <t>Potěr pískocementový na mazaninách hlazený ocelovým hladítkem_x000D_
 o tloušťce od 30 do 40 mm</t>
  </si>
  <si>
    <t>nebo betonových podkladech (400 kg cementu/m3)</t>
  </si>
  <si>
    <t>632451236R00</t>
  </si>
  <si>
    <t>Potěr pískocementový na mazaninách hlazený ocelovým hladítkem_x000D_
 o tloušťce od 40 do 50 mm</t>
  </si>
  <si>
    <t xml:space="preserve">dno kanálu - cemetový potěr 3-5 cm ve spádu viz skladba na výkresu č.D1.1./05 : </t>
  </si>
  <si>
    <t>894431111R00</t>
  </si>
  <si>
    <t>Osazení plastových šachet z dílů průměr 1000 mm</t>
  </si>
  <si>
    <t>bude upřesněno v průběhu stavby : 2</t>
  </si>
  <si>
    <t>941941041R00</t>
  </si>
  <si>
    <t>Montáž lešení lehkého pracovního řadového s podlahami šířky od 1,00 do 1,20 m, výšky do 10 m</t>
  </si>
  <si>
    <t>800-3</t>
  </si>
  <si>
    <t>včetně kotvení</t>
  </si>
  <si>
    <t>Včetně kotvení lešení.</t>
  </si>
  <si>
    <t xml:space="preserve">pro restaurátorské práce i pro ochranu proti prachu : </t>
  </si>
  <si>
    <t>pohled na stěnu západního průčelí z interiéru : 29,39*10,5</t>
  </si>
  <si>
    <t>941941042R00</t>
  </si>
  <si>
    <t>Montáž lešení lehkého pracovního řadového s podlahami šířky od 1,00 do 1,20 m, výšky přes 10 do 30 m</t>
  </si>
  <si>
    <t>západní průčelí - stěna : 12,5*(5,85+3,36+1,68+1,79+1,59+5,56+7,255+0,44)+7*1,68+7*1,2</t>
  </si>
  <si>
    <t>západní půčelí - prampouch : 9,12*(2*2+2,675*2)+4,5*6*2</t>
  </si>
  <si>
    <t>941941291R00</t>
  </si>
  <si>
    <t>Montáž lešení lehkého pracovního řadového s podlahami příplatek za každý další i započatý měsíc použití lešení_x000D_
 šířky od 1,00 do 1,20 m a výšky do 10 m</t>
  </si>
  <si>
    <t>pohled na stěnu západního průčelí z interiéru : 29,39*10,5*2</t>
  </si>
  <si>
    <t xml:space="preserve">předpoklad užití 2 měsíce : </t>
  </si>
  <si>
    <t>941941292R00</t>
  </si>
  <si>
    <t>Montáž lešení lehkého pracovního řadového s podlahami příplatek za každý další i započatý měsíc použití lešení_x000D_
 šířky od 1,00 do 1,20 m a výšky přes 10 do 30 m</t>
  </si>
  <si>
    <t>předpoklad užití 2 měsíce : 2*503,4945</t>
  </si>
  <si>
    <t>941941841R00</t>
  </si>
  <si>
    <t>Demontáž lešení lehkého řadového s podlahami šířky přes 1 do 1,2 m, výšky do 10 m</t>
  </si>
  <si>
    <t>941941842R00</t>
  </si>
  <si>
    <t>Demontáž lešení lehkého řadového s podlahami šířky přes 1 do 1,2 m, výšky přes 10 do 30 m</t>
  </si>
  <si>
    <t>941955004R00</t>
  </si>
  <si>
    <t>Lešení lehké pracovní pomocné pomocné, o výšce lešeňové podlahy přes 2,5 do 3,5 m</t>
  </si>
  <si>
    <t>severní průčelí : 3*14,3</t>
  </si>
  <si>
    <t>944944011R00</t>
  </si>
  <si>
    <t xml:space="preserve">Montáž ochranné sítě z umělých vláken </t>
  </si>
  <si>
    <t>944944013R00</t>
  </si>
  <si>
    <t xml:space="preserve">analogicky ochrana proti prachu : </t>
  </si>
  <si>
    <t>944944031R00</t>
  </si>
  <si>
    <t>Montáž ochranné sítě příplatek k ceně za každý další i započatý měsíc použití ochranných sítí_x000D_
 z umělých vláken</t>
  </si>
  <si>
    <t>944944033R00</t>
  </si>
  <si>
    <t>944944081R00</t>
  </si>
  <si>
    <t xml:space="preserve">Demontáž ochranné sítě z umělých vláken </t>
  </si>
  <si>
    <t>944944083R00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</si>
  <si>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</si>
  <si>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</si>
  <si>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úklid po provedení opravy : 50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</si>
  <si>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</si>
  <si>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</si>
  <si>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úklid po provedení opravy : 30*25</t>
  </si>
  <si>
    <t>95-01</t>
  </si>
  <si>
    <t>Odvětrávací potrubí z měděných trubek D 108 x 2,5 mm, včetně ohybů - dodávka a montáž</t>
  </si>
  <si>
    <t>Včetně pomocného lešení o výšce podlahy do 1900 mm a pro zatížení do 1,5 kPa.</t>
  </si>
  <si>
    <t xml:space="preserve">nasávání vzduchu - odvětrávací potrubí : </t>
  </si>
  <si>
    <t>u západního průčelí : 1,6</t>
  </si>
  <si>
    <t>u severního průčelí : 2*1,6</t>
  </si>
  <si>
    <t>95-02</t>
  </si>
  <si>
    <t>Měděná větrací mřížka 120/120 mm, dodávka a montáž</t>
  </si>
  <si>
    <t>u západního průčelí : 1</t>
  </si>
  <si>
    <t>u severního průčelí : 2</t>
  </si>
  <si>
    <t>95-03</t>
  </si>
  <si>
    <t>Repase stávající mřížky</t>
  </si>
  <si>
    <t>západní průčelí : 1</t>
  </si>
  <si>
    <t>severní průčelí : 1</t>
  </si>
  <si>
    <t>95-04</t>
  </si>
  <si>
    <t>Vyjmutí kovaného křídla brány na západním průčelí vč. zpětného osazení</t>
  </si>
  <si>
    <t>95-05</t>
  </si>
  <si>
    <t>Kontrola stavu hrotitého okna na západním průčelí</t>
  </si>
  <si>
    <t>95-06</t>
  </si>
  <si>
    <t>Kontrola stávající svislé dutiny TV kamerou do 15 m</t>
  </si>
  <si>
    <t>úsek</t>
  </si>
  <si>
    <t>95-07</t>
  </si>
  <si>
    <t>Ochrana nové dlažby okapového chodníku ochrannou fólií po dobu opravy fasády vč. odstranění, po provedení prací</t>
  </si>
  <si>
    <t>západní průčelí : 0,8*(2,7+0,6*2+5,56+0,25*2+1,79+1,68+3,36+1,68+5,85)+0,25*1,79</t>
  </si>
  <si>
    <t>severní průčelí : 0,8*14,315</t>
  </si>
  <si>
    <t>95-08</t>
  </si>
  <si>
    <t>Odkrytí kanalizační šachty, její úprava pro napojení drenážního potrubí viz TZ str.5</t>
  </si>
  <si>
    <t>970241150R00</t>
  </si>
  <si>
    <t>Řezání prostého betonu hloubka řezu 150 mm</t>
  </si>
  <si>
    <t xml:space="preserve">nasávání vzduchu - analogiky rýhy ve smíšeném zdivu : </t>
  </si>
  <si>
    <t>u západního průčelí : 2*1,4+0,15*2</t>
  </si>
  <si>
    <t>u severního průčelí : 2*2*1,4+0,15*2*2</t>
  </si>
  <si>
    <t>971028451R00</t>
  </si>
  <si>
    <t>Vybourání otvorů ve zdivu kamenném a smíšeném ve zdivu smíšeném plochy do 0,25 m2, tloušťky do 450 mm</t>
  </si>
  <si>
    <t>základovém nebo nadzákladovém, včetně pomocného lešení o výšce podlahy do 1900 mm a pro zatížení do 1,5 kPa  (150 kg/m2),</t>
  </si>
  <si>
    <t xml:space="preserve">odstranění uvolněných cihelných zazdívek ve stávajím kamenném zdivu : </t>
  </si>
  <si>
    <t>974029164R00</t>
  </si>
  <si>
    <t>Vysekání rýh ve zdivu kamenném v ploše_x000D_
 do hloubky 150 mm, šířky do 150 mm</t>
  </si>
  <si>
    <t>Včetně pomocného lešení o výšce podlahy do 1900 mm a pro zatížení do 1,5 kPa  (150 kg/m2).</t>
  </si>
  <si>
    <t xml:space="preserve">nasávání vzduchu - zřízení rýhy : </t>
  </si>
  <si>
    <t>u západního průčelí : 1,4</t>
  </si>
  <si>
    <t>u severního průčelí : 2*1,4</t>
  </si>
  <si>
    <t>96-01</t>
  </si>
  <si>
    <t>Odstranění popínavých rostlin z fasády objektu</t>
  </si>
  <si>
    <t>západní průčelí cca 30% fasády : 5,5*6*0,3</t>
  </si>
  <si>
    <t>severní průčelí cca 30% fasády : 14,3*2,5</t>
  </si>
  <si>
    <t>999281108R00</t>
  </si>
  <si>
    <t xml:space="preserve">Přesun hmot pro opravy a údržbu objektů pro opravy a údržbu dosavadních objektů včetně vnějších plášťů_x000D_
 výšky do 12 m,  </t>
  </si>
  <si>
    <t>Přesun hmot</t>
  </si>
  <si>
    <t>POL7_</t>
  </si>
  <si>
    <t>oborů 801, 803, 811 a 812</t>
  </si>
  <si>
    <t xml:space="preserve">Hmotnosti z položek s pořadovými čísly: : </t>
  </si>
  <si>
    <t xml:space="preserve">11,13,14,15,16,17,18,20,21,22,23,24,25,26,27,28,30,31,32,33,36,37,38,40,44,46,47,48,49,50,51,52,55, : </t>
  </si>
  <si>
    <t xml:space="preserve">56,57,60,61,63,64,65,66,69,72,73,76,77,78,79,87,88, : </t>
  </si>
  <si>
    <t>Součet: : 127,71722</t>
  </si>
  <si>
    <t>711111006RZ4</t>
  </si>
  <si>
    <t>Provedení izolace proti zemní vlhkosti natěradly za studena na ploše vodorovné asfaltovou penetrační suspenzí, včetně dodávky emulze 0,4 kg/m2</t>
  </si>
  <si>
    <t>800-711</t>
  </si>
  <si>
    <t xml:space="preserve">penetrace pod izolaci viz skladba na výkresu č.D1.1./05 : </t>
  </si>
  <si>
    <t>711112006RZ4</t>
  </si>
  <si>
    <t>Provedení izolace proti zemní vlhkosti natěradly za studena na ploše svislé, včetně pomocného lešení o výšce podlahy do 1900 mm a pro zatížení do 1,5 kPa. asfaltovou penetrační emulzí, včetně dodávky emulze 0,4 kg/m2</t>
  </si>
  <si>
    <t>u západního průčelí : 0,95*(0,6+2,8+0,6+0,4*2+2,675+0,6+5,56+0,25*4+1,79+1,68+3,36+1,68+5,85)</t>
  </si>
  <si>
    <t>u severního průčelí : 0,95*(14,315+0,6*2)</t>
  </si>
  <si>
    <t>711121131RZ1</t>
  </si>
  <si>
    <t>Provedení izolace proti zemní vlhkosti natěradly za horka na ploše vodorovné , nátěrem asfaltovým, včetně dodávky AO SI 85</t>
  </si>
  <si>
    <t xml:space="preserve">izolační nátěr viz skladba na výkresu č.D1.1./05 : </t>
  </si>
  <si>
    <t>711122131RZ1</t>
  </si>
  <si>
    <t>Provedení izolace proti zemní vlhkosti natěradly za horka na ploše svislé, nátěrem asfaltovým, včetně dodávky AO SI 85</t>
  </si>
  <si>
    <t>711131101RZ1</t>
  </si>
  <si>
    <t>Provedení izolace proti zemní vlhkosti pásy na sucho vodorovná, 1 vrstva, včetně dodávky izolačního pásu s hadrovou vložkou</t>
  </si>
  <si>
    <t xml:space="preserve">asfaltový pás viz skladba na výkresu č.D1.1./05 : </t>
  </si>
  <si>
    <t>západní průčelí : 1*(2,7+0,6*2+5,56+0,25*2+1,79+1,68+3,36+1,68+5,85)+0,25*1,79</t>
  </si>
  <si>
    <t>severní průčelí : 1*14,315</t>
  </si>
  <si>
    <t>711132101RT1</t>
  </si>
  <si>
    <t>Provedení izolace proti zemní vlhkosti pásy na sucho svislá, 1 vrstva, bez dodávky izolačních pásů</t>
  </si>
  <si>
    <t xml:space="preserve">zdivo pod úrovní terénu - vložená separační lepenka - oddělení zdiva od základu větracího kanálu : </t>
  </si>
  <si>
    <t>u západního průčelí : 0,2*(1,57+0,44+7,255+0,6*2+2,675+5,56+0,25*4+1,59+1,79+1,68+3,36+1,68+5,85)</t>
  </si>
  <si>
    <t>u severního průčelí : 0,2*(0,4+14,315)</t>
  </si>
  <si>
    <t>62811120R</t>
  </si>
  <si>
    <t>pás izolační z oxidovaného asfaltu volně uložený; nosná vložka strojní hadrová lepenka; horní strana impregnace; spodní strana impregnace; tl. 1,0 mm</t>
  </si>
  <si>
    <t>u západního průčelí : 0,2*(1,57+0,44+7,255+0,6*2+2,675+5,56+0,25*4+1,59+1,79+1,68+3,36+1,68+5,85)*1,1</t>
  </si>
  <si>
    <t>u severního průčelí : 0,2*(0,4+14,315)*1,1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</si>
  <si>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</si>
  <si>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</si>
  <si>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</si>
  <si>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91,92,93,94,95,96,97, : </t>
  </si>
  <si>
    <t>Součet: : 0,22548</t>
  </si>
  <si>
    <t>713131130R00</t>
  </si>
  <si>
    <t>Montáž tepelné izolace stěn vložením do nosné rámové konstrukce</t>
  </si>
  <si>
    <t>800-713</t>
  </si>
  <si>
    <t>výkres č.D1.1/05 - detaily - provětrávací dutina, úprava soklu : 22,25</t>
  </si>
  <si>
    <t xml:space="preserve">oddilatování větracího kanálu : </t>
  </si>
  <si>
    <t>28375706R</t>
  </si>
  <si>
    <t>deska izolační stabilizovaná; pěnový polystyren; rovná hrana; součinitel tepelné vodivosti 0,034 W/mK; obj. hmotnost 30,00 kg/m3</t>
  </si>
  <si>
    <t>výkres č.D1.1/05 - detaily - provětrávací dutina, úprava soklu : 22,25*0,05*1,05</t>
  </si>
  <si>
    <t>998713101R00</t>
  </si>
  <si>
    <t>Přesun hmot pro izolace tepelné v objektech výšky do 6 m</t>
  </si>
  <si>
    <t>50 m vodorovně</t>
  </si>
  <si>
    <t xml:space="preserve">99,100, : </t>
  </si>
  <si>
    <t>Součet: : 0,04016</t>
  </si>
  <si>
    <t>721141195R00</t>
  </si>
  <si>
    <t>Montáž potrubí z litinových trub odpadního, DN 100</t>
  </si>
  <si>
    <t>800-721</t>
  </si>
  <si>
    <t>s násuvným spojem</t>
  </si>
  <si>
    <t xml:space="preserve">demontáž spodní části svodu pro osazení lapače střešních splavenin : </t>
  </si>
  <si>
    <t>721141196R00</t>
  </si>
  <si>
    <t>Montáž potrubí z litinových trub odpadního, DN 125</t>
  </si>
  <si>
    <t>západní průčelí : 2</t>
  </si>
  <si>
    <t>721141198R00</t>
  </si>
  <si>
    <t>Montáž potrubí z litinových trub odpadního, DN 200</t>
  </si>
  <si>
    <t>721140802R00</t>
  </si>
  <si>
    <t>Demontáž potrubí z litinových trub do DN 100</t>
  </si>
  <si>
    <t>odpadního nebo dešťového,</t>
  </si>
  <si>
    <t>721140806R00</t>
  </si>
  <si>
    <t>Demontáž potrubí z litinových trub přes DN 100 do DN 200</t>
  </si>
  <si>
    <t>721242115R00</t>
  </si>
  <si>
    <t>Lapač střešních splavenin DN 100, litina, včetně dodávky materiálu</t>
  </si>
  <si>
    <t>721242116R00</t>
  </si>
  <si>
    <t>Lapač střešních splavenin DN 125, litina, včetně dodávky materiálu</t>
  </si>
  <si>
    <t>72124-01</t>
  </si>
  <si>
    <t>Lapač střešních splavenin litinový DN 200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</si>
  <si>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</si>
  <si>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</si>
  <si>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</si>
  <si>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 xml:space="preserve">102,103,104,107,108,109, : </t>
  </si>
  <si>
    <t>Součet: : 0,09643</t>
  </si>
  <si>
    <t>764521220R00</t>
  </si>
  <si>
    <t>Oplechování říms a ozdobných prvků z měděného plechu výroba a montáž včetně rohů_x000D_
 rš 150 mm</t>
  </si>
  <si>
    <t>800-764</t>
  </si>
  <si>
    <t>vč. spojovacích prvků</t>
  </si>
  <si>
    <t>včetně zednické výpomoci.</t>
  </si>
  <si>
    <t xml:space="preserve">analogicky horní lišta  r.š. 120 mm ukončující omítku nad kamennou deskou soklu v místech osazení soklových desek : </t>
  </si>
  <si>
    <t>montážní rezerva 10% : 49,965*0,1</t>
  </si>
  <si>
    <t>764554202R00</t>
  </si>
  <si>
    <t>Odpadní trouby z měděného plechu výroba a montáž odpadní trouby z Cu plechu, kruhové včetně zděří, manžet, odboček, kolen, odskoků, výpustí vody a přechodových kusů_x000D_
 průměru 100 mm</t>
  </si>
  <si>
    <t xml:space="preserve">odvětrání provětrávací dutiny : </t>
  </si>
  <si>
    <t>západní průčelí : 6,3</t>
  </si>
  <si>
    <t>severní průčelí : 3,3</t>
  </si>
  <si>
    <t>998764101R00</t>
  </si>
  <si>
    <t>Přesun hmot pro konstrukce klempířské v objektech výšky do 6 m</t>
  </si>
  <si>
    <t xml:space="preserve">111,112, : </t>
  </si>
  <si>
    <t>Součet: : 0,19356</t>
  </si>
  <si>
    <t>767995102R00</t>
  </si>
  <si>
    <t>Výroba a montáž atypických kovovových doplňků staveb hmotnosti přes 5 do 10 kg</t>
  </si>
  <si>
    <t>kg</t>
  </si>
  <si>
    <t>800-767</t>
  </si>
  <si>
    <t xml:space="preserve">odvětrávací potrubí - konstrukce pro osazení PZD desek : </t>
  </si>
  <si>
    <t xml:space="preserve">svislé rámečky : </t>
  </si>
  <si>
    <t>u západního průčelí : 21*1,54*5,42</t>
  </si>
  <si>
    <t>u severního průčelí : 12*1,54*5,42</t>
  </si>
  <si>
    <t xml:space="preserve">vodorovné prvky propojující rámečky : </t>
  </si>
  <si>
    <t>u západního průčelí : (2,7+0,6+2,675+0,6+5,56+0,25+1,59+1,79+1,68+0,25+3,36+1,68+5,85)*2*1,54*5,42</t>
  </si>
  <si>
    <t>u severního průčelí : 14,315*2*1,54*5,42</t>
  </si>
  <si>
    <t>767-01</t>
  </si>
  <si>
    <t>Zárové zinkování prvků</t>
  </si>
  <si>
    <t>133301600000R</t>
  </si>
  <si>
    <t>tyč ocelová  L (úhelník) válcovaná za tepla S235 (11375); rovnoramenná; tl = 6,00 mm; a = 60,0 mm; b = 60,0 mm</t>
  </si>
  <si>
    <t>u západního průčelí : 21*1,54*5,42*1,1/1000</t>
  </si>
  <si>
    <t>u severního průčelí : 12*1,54*5,42*1,1/1000</t>
  </si>
  <si>
    <t>u západního průčelí : (2,7+0,6+2,675+0,6+5,56+0,25+1,59+1,79+1,68+0,25+3,36+1,68+5,85)*2*1,54*5,42*1,1/1000</t>
  </si>
  <si>
    <t>u severního průčelí : 14,315*2*1,54*5,42*1,1/1000</t>
  </si>
  <si>
    <t>998767101R00</t>
  </si>
  <si>
    <t>Přesun hmot pro kovové stavební doplňk. konstrukce v objektech výšky do 6 m</t>
  </si>
  <si>
    <t xml:space="preserve">114,116, : </t>
  </si>
  <si>
    <t>Součet: : 0,06059</t>
  </si>
  <si>
    <t>772501160R00</t>
  </si>
  <si>
    <t>Kladení dlažby z kamene do malty z pravoúhlých desek nebo dlaždic kladené nejvýše ze dvou rozdílných druhů desek, které se ve skladbě pravidelně opakují, tloušťky 60 a 70 mm</t>
  </si>
  <si>
    <t>800-782</t>
  </si>
  <si>
    <t xml:space="preserve">včetně maltového lože viz skladba na výkresu č.D1.1./05 : </t>
  </si>
  <si>
    <t>58395-01</t>
  </si>
  <si>
    <t>Deska dlažební vápenec, mramor tl. 6 cm, lokalita Slivenec</t>
  </si>
  <si>
    <t>západní průčelí : (0,6*(2,7+0,6*2+5,56+0,25*2+1,79+1,68+3,36+1,68+5,85)+0,25*1,79)*1,1</t>
  </si>
  <si>
    <t>severní průčelí : 0,6*14,315*1,1</t>
  </si>
  <si>
    <t>998772101R00</t>
  </si>
  <si>
    <t>Přesun hmot pro kamenné dlažby, obklady schodišťových stupňů a soklů v objektech výšky do 6 m</t>
  </si>
  <si>
    <t xml:space="preserve">118,119, : </t>
  </si>
  <si>
    <t>Součet: : 7,25277</t>
  </si>
  <si>
    <t>782131150R00</t>
  </si>
  <si>
    <t>Montáž obkladu stěn deskami z tvrdých kamenů bez dodávky kamene_x000D_
 tloušťky 40 a 50 mm</t>
  </si>
  <si>
    <t>svislých nebo šikmých stěn pravoúhlými deskami s lícem rovným</t>
  </si>
  <si>
    <t xml:space="preserve">původní obkládané plochy : </t>
  </si>
  <si>
    <t xml:space="preserve">20% - původní sejmutého materiálu použito zpět : </t>
  </si>
  <si>
    <t xml:space="preserve">80% - nový materiál - doplnění desek : </t>
  </si>
  <si>
    <t>78213-01</t>
  </si>
  <si>
    <t>Sejmutí stávajících obkladových desek vč. jejich, vytřídění pro další použití, očištění a uložení</t>
  </si>
  <si>
    <t xml:space="preserve">šetrné odstranění spárovací malty a sejmutí desek : </t>
  </si>
  <si>
    <t>78213-02</t>
  </si>
  <si>
    <t>Oprava a doplnění umělým kamenem stávajících kamenných prvků soklu použitých zpět</t>
  </si>
  <si>
    <t>původní obložená plocha : 0,2*0,6*(5,85+1,68+3,36+1,79+5,56+7,255)</t>
  </si>
  <si>
    <t>původní obložená plocha : 0,2*0,6*14,315</t>
  </si>
  <si>
    <t>583-01</t>
  </si>
  <si>
    <t>Deska obkladová pískovec  tl. 4 cm - nové desky z božanovského pískovce</t>
  </si>
  <si>
    <t>původní obložená plocha : 0,8*0,6*(5,85+1,68+3,36+1,79+5,56+7,255)*1,1</t>
  </si>
  <si>
    <t>nově obkládaná plocha : 0,6*(0,25*2+1,68+0,25*2+1,59+0,6*2+2,675+0,44+1,57)*1,1</t>
  </si>
  <si>
    <t>původní obložená plocha : 0,8*0,6*14,315*1,1</t>
  </si>
  <si>
    <t>998782101R00</t>
  </si>
  <si>
    <t>Přesun hmot pro kamenné obklady v objektech výšky do 6 m</t>
  </si>
  <si>
    <t xml:space="preserve">121,123,124, : </t>
  </si>
  <si>
    <t>Součet: : 3,73956</t>
  </si>
  <si>
    <t>799-00</t>
  </si>
  <si>
    <t>Očištění a oprava a doplnění umělým kamenem stávajících kamenných prvků - ostění oken</t>
  </si>
  <si>
    <t xml:space="preserve">pod dohledem restaurátora - popis viz TZ str.9 : </t>
  </si>
  <si>
    <t xml:space="preserve">omytí tlakovou vodou a jemným kartáčem : </t>
  </si>
  <si>
    <t xml:space="preserve">úprava minerálním pojivem chybějících úlomků a kaveren do plochy původního tvaru : </t>
  </si>
  <si>
    <t>hrotité okno : 0,8*(6,5*2+2,5)</t>
  </si>
  <si>
    <t>obdélná okna : (0,5*(2,5*2+1,2*2)+0,3*(2+1))*2</t>
  </si>
  <si>
    <t>Zpracování restaurátorského průzkumu, restaurátorského záměru, fotodokumentace a závěrečné zprávy, malby - freska, dekorativní malba (náznak kamenných bloků)</t>
  </si>
  <si>
    <t xml:space="preserve">sada  </t>
  </si>
  <si>
    <t>799-02</t>
  </si>
  <si>
    <t>Restaurování kopie fresky na západní stěně Betlémské kaple</t>
  </si>
  <si>
    <t>pohled na stěnu západního průčelí z interiéru : 5,4*3,7</t>
  </si>
  <si>
    <t>799-03</t>
  </si>
  <si>
    <t>Omytí soklové části s malbou - parní čištění s přísadou saponátu</t>
  </si>
  <si>
    <t>pohled na stěnu západního průčelí z interiéru : 29,39*1,75</t>
  </si>
  <si>
    <t>799-04</t>
  </si>
  <si>
    <t>Seškrabnutí povrchu malby se štukovou omítkou nad rozsah poškození (hl. odstr. omítky cca 25mm)</t>
  </si>
  <si>
    <t>pohled na stěnu západního průčelí z interiéru : 29,39*0,85*0,8</t>
  </si>
  <si>
    <t xml:space="preserve">předpoklad - 80% ze spodní partie do celkové výšky 60+25 cm : </t>
  </si>
  <si>
    <t>799-05</t>
  </si>
  <si>
    <t>Oprava omítkou s přísadou vápenného trassu (návaznost na stáv.povrch s dodržením stáv. struktury)</t>
  </si>
  <si>
    <t>799-06</t>
  </si>
  <si>
    <t>Odborná obnova malby soklové části</t>
  </si>
  <si>
    <t>799-07</t>
  </si>
  <si>
    <t>Obnova malby nad soklovou částí vč. očištění a drobných oprav podkladu (pruh výšky 2800 mm)</t>
  </si>
  <si>
    <t>pohled na stěnu západního průčelí z interiéru : 29,39*2,8-1*3,8</t>
  </si>
  <si>
    <t>460030054RT3</t>
  </si>
  <si>
    <t>Vytrhání kostek drobných, lože MC, vysypané spáry, z plochy nad 10 m2</t>
  </si>
  <si>
    <t xml:space="preserve">analogicky - rozebrání kostek uložených v cementové maltě : </t>
  </si>
  <si>
    <t xml:space="preserve">rozebrání dlažebních kostek u západního průčelí : </t>
  </si>
  <si>
    <t>část s odvlhčovacím kanálem : 1,8*(2,7+2,675+5,56+1,59+1,79+1,68+3,36+1,68+5,85)+0,25*1,97</t>
  </si>
  <si>
    <t>460030055RT2</t>
  </si>
  <si>
    <t>Vytrhání kostek mozaika, lože MC, vysypané spáry, z plochy 5-10 m2</t>
  </si>
  <si>
    <t>rozebrání mozaiky ze sliveneckého vápence - dle výměry na výkresu : 10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</si>
  <si>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</si>
  <si>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</si>
  <si>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</si>
  <si>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</si>
  <si>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</si>
  <si>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</si>
  <si>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</si>
  <si>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</si>
  <si>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</si>
  <si>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</si>
  <si>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Demontážní hmotnosti z položek s pořadovými čísly: : </t>
  </si>
  <si>
    <t xml:space="preserve">34,41,42,43,86,87,88,89,105,106,122,130, : </t>
  </si>
  <si>
    <t>Součet: : 16,42669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</si>
  <si>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</si>
  <si>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</si>
  <si>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</si>
  <si>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</si>
  <si>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</si>
  <si>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Součet: : 410,66728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</si>
  <si>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</si>
  <si>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</si>
  <si>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</si>
  <si>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</si>
  <si>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32,85338</t>
  </si>
  <si>
    <t>979990001R00</t>
  </si>
  <si>
    <t>Poplatek za skládku stavební suti, skupina 17 09 04 z Katalogu odpadů</t>
  </si>
  <si>
    <t>Nařezání izolace na potřebný rouzměr. Vložení izolace do stěny bez dodávky tepelné izolace.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</si>
</sst>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49" fontId="0" fillId="0" borderId="0" xfId="0" applyNumberFormat="1"/>
    <xf numFmtId="0" fontId="1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7" fillId="5" borderId="28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8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8" fillId="0" borderId="38" xfId="0" applyFont="1" applyBorder="1" applyAlignment="1">
      <alignment vertical="top"/>
    </xf>
    <xf numFmtId="49" fontId="18" fillId="0" borderId="39" xfId="0" applyNumberFormat="1" applyFont="1" applyBorder="1" applyAlignment="1">
      <alignment vertical="top"/>
    </xf>
    <xf numFmtId="0" fontId="18" fillId="0" borderId="39" xfId="0" applyFont="1" applyBorder="1" applyAlignment="1">
      <alignment horizontal="center" vertical="top" shrinkToFit="1"/>
    </xf>
    <xf numFmtId="164" fontId="18" fillId="0" borderId="39" xfId="0" applyNumberFormat="1" applyFont="1" applyBorder="1" applyAlignment="1">
      <alignment vertical="top" shrinkToFit="1"/>
    </xf>
    <xf numFmtId="4" fontId="18" fillId="4" borderId="39" xfId="0" applyNumberFormat="1" applyFont="1" applyFill="1" applyBorder="1" applyAlignment="1" applyProtection="1">
      <alignment vertical="top" shrinkToFit="1"/>
      <protection locked="0"/>
    </xf>
    <xf numFmtId="4" fontId="18" fillId="0" borderId="39" xfId="0" applyNumberFormat="1" applyFont="1" applyBorder="1" applyAlignment="1">
      <alignment vertical="top" shrinkToFit="1"/>
    </xf>
    <xf numFmtId="4" fontId="18" fillId="0" borderId="40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8" fillId="0" borderId="39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22" fillId="0" borderId="0" xfId="0" applyNumberFormat="1" applyFont="1" applyBorder="1" applyAlignment="1">
      <alignment horizontal="center"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8" fillId="0" borderId="41" xfId="0" applyFont="1" applyBorder="1" applyAlignment="1">
      <alignment vertical="top"/>
    </xf>
    <xf numFmtId="49" fontId="18" fillId="0" borderId="42" xfId="0" applyNumberFormat="1" applyFont="1" applyBorder="1" applyAlignment="1">
      <alignment vertical="top"/>
    </xf>
    <xf numFmtId="0" fontId="18" fillId="0" borderId="42" xfId="0" applyFont="1" applyBorder="1" applyAlignment="1">
      <alignment horizontal="center" vertical="top" shrinkToFit="1"/>
    </xf>
    <xf numFmtId="164" fontId="18" fillId="0" borderId="42" xfId="0" applyNumberFormat="1" applyFont="1" applyBorder="1" applyAlignment="1">
      <alignment vertical="top" shrinkToFit="1"/>
    </xf>
    <xf numFmtId="4" fontId="18" fillId="4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164" fontId="22" fillId="0" borderId="0" xfId="0" quotePrefix="1" applyNumberFormat="1" applyFont="1" applyBorder="1" applyAlignment="1">
      <alignment horizontal="left" vertical="top" wrapText="1"/>
    </xf>
    <xf numFmtId="49" fontId="18" fillId="0" borderId="42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UYw9ZP+3VNw3BL0Wy7EVg7b4cZJL8A3qW+wXqQHR7SmdZEpMUuNDolys3oME4vsK5SAmnsoehOZeoKrfS+vMkw==" saltValue="2Ry2c/tp4jKLFHtp7wZW+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AZ83"/>
  <sheetViews>
    <sheetView showGridLines="0" tabSelected="1" topLeftCell="B12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125" t="s">
        <v>49</v>
      </c>
      <c r="J5" s="8"/>
    </row>
    <row r="6" spans="1:15" ht="15.75" customHeight="1" x14ac:dyDescent="0.2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22"/>
      <c r="J6" s="8"/>
    </row>
    <row r="7" spans="1:15" ht="15.75" customHeight="1" x14ac:dyDescent="0.2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6" t="s">
        <v>50</v>
      </c>
      <c r="H8" s="18" t="s">
        <v>40</v>
      </c>
      <c r="I8" s="125" t="s">
        <v>54</v>
      </c>
      <c r="J8" s="8"/>
    </row>
    <row r="9" spans="1:15" ht="15.75" hidden="1" customHeight="1" x14ac:dyDescent="0.2">
      <c r="A9" s="2"/>
      <c r="B9" s="2"/>
      <c r="D9" s="126" t="s">
        <v>51</v>
      </c>
      <c r="H9" s="18" t="s">
        <v>34</v>
      </c>
      <c r="I9" s="125" t="s">
        <v>55</v>
      </c>
      <c r="J9" s="8"/>
    </row>
    <row r="10" spans="1:15" ht="15.75" hidden="1" customHeight="1" x14ac:dyDescent="0.2">
      <c r="A10" s="2"/>
      <c r="B10" s="35"/>
      <c r="C10" s="54"/>
      <c r="D10" s="124" t="s">
        <v>53</v>
      </c>
      <c r="E10" s="127" t="s">
        <v>52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">
      <c r="A16" s="200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SUMIF(F54:F79,A16,I54:I79)+SUMIF(F54:F79,"PSU",I54:I79)</f>
        <v>0</v>
      </c>
      <c r="J16" s="82"/>
    </row>
    <row r="17" spans="1:10" ht="23.25" customHeight="1" x14ac:dyDescent="0.2">
      <c r="A17" s="200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SUMIF(F54:F79,A17,I54:I79)</f>
        <v>0</v>
      </c>
      <c r="J17" s="82"/>
    </row>
    <row r="18" spans="1:10" ht="23.25" customHeight="1" x14ac:dyDescent="0.2">
      <c r="A18" s="200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SUMIF(F54:F79,A18,I54:I79)</f>
        <v>0</v>
      </c>
      <c r="J18" s="82"/>
    </row>
    <row r="19" spans="1:10" ht="23.25" customHeight="1" x14ac:dyDescent="0.2">
      <c r="A19" s="200" t="s">
        <v>119</v>
      </c>
      <c r="B19" s="38" t="s">
        <v>27</v>
      </c>
      <c r="C19" s="59"/>
      <c r="D19" s="60"/>
      <c r="E19" s="80"/>
      <c r="F19" s="81"/>
      <c r="G19" s="80"/>
      <c r="H19" s="81"/>
      <c r="I19" s="80">
        <f>SUMIF(F54:F79,A19,I54:I79)</f>
        <v>0</v>
      </c>
      <c r="J19" s="82"/>
    </row>
    <row r="20" spans="1:10" ht="23.25" customHeight="1" x14ac:dyDescent="0.2">
      <c r="A20" s="200" t="s">
        <v>120</v>
      </c>
      <c r="B20" s="38" t="s">
        <v>28</v>
      </c>
      <c r="C20" s="59"/>
      <c r="D20" s="60"/>
      <c r="E20" s="80"/>
      <c r="F20" s="81"/>
      <c r="G20" s="80"/>
      <c r="H20" s="81"/>
      <c r="I20" s="80">
        <f>SUMIF(F54:F79,A20,I54:I79)</f>
        <v>0</v>
      </c>
      <c r="J20" s="82"/>
    </row>
    <row r="21" spans="1:10" ht="23.25" customHeight="1" x14ac:dyDescent="0.2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f>I23*E23/100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f>I25*E25/100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67"/>
      <c r="D27" s="68"/>
      <c r="E27" s="67"/>
      <c r="F27" s="16"/>
      <c r="G27" s="79">
        <f>CenaCelkemBezDPH-(ZakladDPHSni+ZakladDPHZakl)</f>
        <v>0</v>
      </c>
      <c r="H27" s="79"/>
      <c r="I27" s="79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8" t="s">
        <v>23</v>
      </c>
      <c r="C28" s="169"/>
      <c r="D28" s="169"/>
      <c r="E28" s="170"/>
      <c r="F28" s="171"/>
      <c r="G28" s="172">
        <f>A27</f>
        <v>0</v>
      </c>
      <c r="H28" s="172"/>
      <c r="I28" s="172"/>
      <c r="J28" s="173" t="str">
        <f t="shared" si="0"/>
        <v>CZK</v>
      </c>
    </row>
    <row r="29" spans="1:10" ht="27.75" hidden="1" customHeight="1" thickBot="1" x14ac:dyDescent="0.25">
      <c r="A29" s="2"/>
      <c r="B29" s="168" t="s">
        <v>35</v>
      </c>
      <c r="C29" s="174"/>
      <c r="D29" s="174"/>
      <c r="E29" s="174"/>
      <c r="F29" s="175"/>
      <c r="G29" s="176">
        <f>ZakladDPHSni+DPHSni+ZakladDPHZakl+DPHZakl+Zaokrouhleni</f>
        <v>0</v>
      </c>
      <c r="H29" s="176"/>
      <c r="I29" s="176"/>
      <c r="J29" s="177" t="s">
        <v>64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52" ht="47.25" customHeight="1" x14ac:dyDescent="0.2">
      <c r="A33" s="2"/>
      <c r="B33" s="2"/>
      <c r="J33" s="9"/>
    </row>
    <row r="34" spans="1:52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52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52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52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52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5" t="s">
        <v>1</v>
      </c>
      <c r="J38" s="146" t="s">
        <v>0</v>
      </c>
    </row>
    <row r="39" spans="1:52" ht="25.5" hidden="1" customHeight="1" x14ac:dyDescent="0.2">
      <c r="A39" s="136">
        <v>1</v>
      </c>
      <c r="B39" s="147" t="s">
        <v>56</v>
      </c>
      <c r="C39" s="148"/>
      <c r="D39" s="148"/>
      <c r="E39" s="148"/>
      <c r="F39" s="149">
        <f>'SO 00 01 Naklady'!AE30+'SO 01 01 Pol'!AE1105</f>
        <v>0</v>
      </c>
      <c r="G39" s="150">
        <f>'SO 00 01 Naklady'!AF30+'SO 01 01 Pol'!AF1105</f>
        <v>0</v>
      </c>
      <c r="H39" s="151"/>
      <c r="I39" s="152">
        <f>F39+G39+H39</f>
        <v>0</v>
      </c>
      <c r="J39" s="153" t="str">
        <f>IF(_xlfn.SINGLE(CenaCelkemVypocet)=0,"",I39/_xlfn.SINGLE(CenaCelkemVypocet)*100)</f>
        <v/>
      </c>
    </row>
    <row r="40" spans="1:52" ht="25.5" customHeight="1" x14ac:dyDescent="0.2">
      <c r="A40" s="136">
        <v>2</v>
      </c>
      <c r="B40" s="154"/>
      <c r="C40" s="155" t="s">
        <v>57</v>
      </c>
      <c r="D40" s="155"/>
      <c r="E40" s="155"/>
      <c r="F40" s="156">
        <f>'SO 00 01 Naklady'!AE30</f>
        <v>0</v>
      </c>
      <c r="G40" s="157">
        <f>'SO 00 01 Naklady'!AF30</f>
        <v>0</v>
      </c>
      <c r="H40" s="157"/>
      <c r="I40" s="158">
        <f>F40+G40+H40</f>
        <v>0</v>
      </c>
      <c r="J40" s="159" t="str">
        <f>IF(_xlfn.SINGLE(CenaCelkemVypocet)=0,"",I40/_xlfn.SINGLE(CenaCelkemVypocet)*100)</f>
        <v/>
      </c>
    </row>
    <row r="41" spans="1:52" ht="25.5" customHeight="1" x14ac:dyDescent="0.2">
      <c r="A41" s="136">
        <v>3</v>
      </c>
      <c r="B41" s="160" t="s">
        <v>58</v>
      </c>
      <c r="C41" s="148" t="s">
        <v>57</v>
      </c>
      <c r="D41" s="148"/>
      <c r="E41" s="148"/>
      <c r="F41" s="161">
        <f>'SO 00 01 Naklady'!AE30</f>
        <v>0</v>
      </c>
      <c r="G41" s="151">
        <f>'SO 00 01 Naklady'!AF30</f>
        <v>0</v>
      </c>
      <c r="H41" s="151"/>
      <c r="I41" s="152">
        <f>F41+G41+H41</f>
        <v>0</v>
      </c>
      <c r="J41" s="153" t="str">
        <f>IF(_xlfn.SINGLE(CenaCelkemVypocet)=0,"",I41/_xlfn.SINGLE(CenaCelkemVypocet)*100)</f>
        <v/>
      </c>
    </row>
    <row r="42" spans="1:52" ht="25.5" customHeight="1" x14ac:dyDescent="0.2">
      <c r="A42" s="136">
        <v>2</v>
      </c>
      <c r="B42" s="154"/>
      <c r="C42" s="155" t="s">
        <v>59</v>
      </c>
      <c r="D42" s="155"/>
      <c r="E42" s="155"/>
      <c r="F42" s="156"/>
      <c r="G42" s="157"/>
      <c r="H42" s="157"/>
      <c r="I42" s="158"/>
      <c r="J42" s="159"/>
    </row>
    <row r="43" spans="1:52" ht="25.5" customHeight="1" x14ac:dyDescent="0.2">
      <c r="A43" s="136">
        <v>2</v>
      </c>
      <c r="B43" s="154" t="s">
        <v>60</v>
      </c>
      <c r="C43" s="155" t="s">
        <v>61</v>
      </c>
      <c r="D43" s="155"/>
      <c r="E43" s="155"/>
      <c r="F43" s="156">
        <f>'SO 01 01 Pol'!AE1105</f>
        <v>0</v>
      </c>
      <c r="G43" s="157">
        <f>'SO 01 01 Pol'!AF1105</f>
        <v>0</v>
      </c>
      <c r="H43" s="157"/>
      <c r="I43" s="158">
        <f>F43+G43+H43</f>
        <v>0</v>
      </c>
      <c r="J43" s="159" t="str">
        <f>IF(_xlfn.SINGLE(CenaCelkemVypocet)=0,"",I43/_xlfn.SINGLE(CenaCelkemVypocet)*100)</f>
        <v/>
      </c>
    </row>
    <row r="44" spans="1:52" ht="25.5" customHeight="1" x14ac:dyDescent="0.2">
      <c r="A44" s="136">
        <v>3</v>
      </c>
      <c r="B44" s="160" t="s">
        <v>58</v>
      </c>
      <c r="C44" s="148" t="s">
        <v>62</v>
      </c>
      <c r="D44" s="148"/>
      <c r="E44" s="148"/>
      <c r="F44" s="161">
        <f>'SO 01 01 Pol'!AE1105</f>
        <v>0</v>
      </c>
      <c r="G44" s="151">
        <f>'SO 01 01 Pol'!AF1105</f>
        <v>0</v>
      </c>
      <c r="H44" s="151"/>
      <c r="I44" s="152">
        <f>F44+G44+H44</f>
        <v>0</v>
      </c>
      <c r="J44" s="153" t="str">
        <f>IF(_xlfn.SINGLE(CenaCelkemVypocet)=0,"",I44/_xlfn.SINGLE(CenaCelkemVypocet)*100)</f>
        <v/>
      </c>
    </row>
    <row r="45" spans="1:52" ht="25.5" customHeight="1" x14ac:dyDescent="0.2">
      <c r="A45" s="136"/>
      <c r="B45" s="162" t="s">
        <v>63</v>
      </c>
      <c r="C45" s="163"/>
      <c r="D45" s="163"/>
      <c r="E45" s="163"/>
      <c r="F45" s="164">
        <f>SUMIF(A39:A44,"=1",F39:F44)</f>
        <v>0</v>
      </c>
      <c r="G45" s="165">
        <f>SUMIF(A39:A44,"=1",G39:G44)</f>
        <v>0</v>
      </c>
      <c r="H45" s="165">
        <f>SUMIF(A39:A44,"=1",H39:H44)</f>
        <v>0</v>
      </c>
      <c r="I45" s="166">
        <f>SUMIF(A39:A44,"=1",I39:I44)</f>
        <v>0</v>
      </c>
      <c r="J45" s="167">
        <f>SUMIF(A39:A44,"=1",J39:J44)</f>
        <v>0</v>
      </c>
    </row>
    <row r="47" spans="1:52" x14ac:dyDescent="0.2">
      <c r="A47" t="s">
        <v>65</v>
      </c>
      <c r="B47" t="s">
        <v>66</v>
      </c>
    </row>
    <row r="48" spans="1:52" ht="89.25" x14ac:dyDescent="0.2">
      <c r="B48" s="179" t="s">
        <v>67</v>
      </c>
      <c r="C48" s="179"/>
      <c r="D48" s="179"/>
      <c r="E48" s="179"/>
      <c r="F48" s="179"/>
      <c r="G48" s="179"/>
      <c r="H48" s="179"/>
      <c r="I48" s="179"/>
      <c r="J48" s="179"/>
      <c r="AZ48" s="178" t="str">
        <f>B48</f>
        <v>S ohledem na technologickou náročnost obnovy historické fasády objektu jsou uvedeny obchodní názvy konkrétních vyhovujících materiálů. Jedná se však o vymezení požadovaného standardu. Vybraná stavební firma může materiály zaměnit po dohodě se zástupci investora a orgánů státní památkové péče a NPÚ. Při záměně musí předložením technologických listů prokázat, že náhrada splňuje technické parametry a kritéria materiálů, které jsou uvedené jako požadovaný minimální standard. Při obnově je nezbytně nutné přesně dodržovat technologické postupy uvedené výrobci. Veškeré práce budou upřesněny v době realizace při zpřístupnění fasády z lešení.</v>
      </c>
    </row>
    <row r="51" spans="1:10" ht="15.75" x14ac:dyDescent="0.25">
      <c r="B51" s="180" t="s">
        <v>68</v>
      </c>
    </row>
    <row r="53" spans="1:10" ht="25.5" customHeight="1" x14ac:dyDescent="0.2">
      <c r="A53" s="182"/>
      <c r="B53" s="185" t="s">
        <v>17</v>
      </c>
      <c r="C53" s="185" t="s">
        <v>5</v>
      </c>
      <c r="D53" s="186"/>
      <c r="E53" s="186"/>
      <c r="F53" s="187" t="s">
        <v>69</v>
      </c>
      <c r="G53" s="187"/>
      <c r="H53" s="187"/>
      <c r="I53" s="187" t="s">
        <v>29</v>
      </c>
      <c r="J53" s="187" t="s">
        <v>0</v>
      </c>
    </row>
    <row r="54" spans="1:10" ht="36.75" customHeight="1" x14ac:dyDescent="0.2">
      <c r="A54" s="183"/>
      <c r="B54" s="188" t="s">
        <v>70</v>
      </c>
      <c r="C54" s="189" t="s">
        <v>71</v>
      </c>
      <c r="D54" s="190"/>
      <c r="E54" s="190"/>
      <c r="F54" s="196" t="s">
        <v>24</v>
      </c>
      <c r="G54" s="197"/>
      <c r="H54" s="197"/>
      <c r="I54" s="197">
        <f>'SO 01 01 Pol'!G8</f>
        <v>0</v>
      </c>
      <c r="J54" s="194" t="str">
        <f>IF(I80=0,"",I54/I80*100)</f>
        <v/>
      </c>
    </row>
    <row r="55" spans="1:10" ht="36.75" customHeight="1" x14ac:dyDescent="0.2">
      <c r="A55" s="183"/>
      <c r="B55" s="188" t="s">
        <v>72</v>
      </c>
      <c r="C55" s="189" t="s">
        <v>73</v>
      </c>
      <c r="D55" s="190"/>
      <c r="E55" s="190"/>
      <c r="F55" s="196" t="s">
        <v>24</v>
      </c>
      <c r="G55" s="197"/>
      <c r="H55" s="197"/>
      <c r="I55" s="197">
        <f>'SO 01 01 Pol'!G59</f>
        <v>0</v>
      </c>
      <c r="J55" s="194" t="str">
        <f>IF(I80=0,"",I55/I80*100)</f>
        <v/>
      </c>
    </row>
    <row r="56" spans="1:10" ht="36.75" customHeight="1" x14ac:dyDescent="0.2">
      <c r="A56" s="183"/>
      <c r="B56" s="188" t="s">
        <v>74</v>
      </c>
      <c r="C56" s="189" t="s">
        <v>75</v>
      </c>
      <c r="D56" s="190"/>
      <c r="E56" s="190"/>
      <c r="F56" s="196" t="s">
        <v>24</v>
      </c>
      <c r="G56" s="197"/>
      <c r="H56" s="197"/>
      <c r="I56" s="197">
        <f>'SO 01 01 Pol'!G107</f>
        <v>0</v>
      </c>
      <c r="J56" s="194" t="str">
        <f>IF(I80=0,"",I56/I80*100)</f>
        <v/>
      </c>
    </row>
    <row r="57" spans="1:10" ht="36.75" customHeight="1" x14ac:dyDescent="0.2">
      <c r="A57" s="183"/>
      <c r="B57" s="188" t="s">
        <v>76</v>
      </c>
      <c r="C57" s="189" t="s">
        <v>77</v>
      </c>
      <c r="D57" s="190"/>
      <c r="E57" s="190"/>
      <c r="F57" s="196" t="s">
        <v>24</v>
      </c>
      <c r="G57" s="197"/>
      <c r="H57" s="197"/>
      <c r="I57" s="197">
        <f>'SO 01 01 Pol'!G153</f>
        <v>0</v>
      </c>
      <c r="J57" s="194" t="str">
        <f>IF(I80=0,"",I57/I80*100)</f>
        <v/>
      </c>
    </row>
    <row r="58" spans="1:10" ht="36.75" customHeight="1" x14ac:dyDescent="0.2">
      <c r="A58" s="183"/>
      <c r="B58" s="188" t="s">
        <v>78</v>
      </c>
      <c r="C58" s="189" t="s">
        <v>79</v>
      </c>
      <c r="D58" s="190"/>
      <c r="E58" s="190"/>
      <c r="F58" s="196" t="s">
        <v>24</v>
      </c>
      <c r="G58" s="197"/>
      <c r="H58" s="197"/>
      <c r="I58" s="197">
        <f>'SO 01 01 Pol'!G171</f>
        <v>0</v>
      </c>
      <c r="J58" s="194" t="str">
        <f>IF(I80=0,"",I58/I80*100)</f>
        <v/>
      </c>
    </row>
    <row r="59" spans="1:10" ht="36.75" customHeight="1" x14ac:dyDescent="0.2">
      <c r="A59" s="183"/>
      <c r="B59" s="188" t="s">
        <v>80</v>
      </c>
      <c r="C59" s="189" t="s">
        <v>81</v>
      </c>
      <c r="D59" s="190"/>
      <c r="E59" s="190"/>
      <c r="F59" s="196" t="s">
        <v>24</v>
      </c>
      <c r="G59" s="197"/>
      <c r="H59" s="197"/>
      <c r="I59" s="197">
        <f>'SO 01 01 Pol'!G186</f>
        <v>0</v>
      </c>
      <c r="J59" s="194" t="str">
        <f>IF(I80=0,"",I59/I80*100)</f>
        <v/>
      </c>
    </row>
    <row r="60" spans="1:10" ht="36.75" customHeight="1" x14ac:dyDescent="0.2">
      <c r="A60" s="183"/>
      <c r="B60" s="188" t="s">
        <v>82</v>
      </c>
      <c r="C60" s="189" t="s">
        <v>83</v>
      </c>
      <c r="D60" s="190"/>
      <c r="E60" s="190"/>
      <c r="F60" s="196" t="s">
        <v>24</v>
      </c>
      <c r="G60" s="197"/>
      <c r="H60" s="197"/>
      <c r="I60" s="197">
        <f>'SO 01 01 Pol'!G240</f>
        <v>0</v>
      </c>
      <c r="J60" s="194" t="str">
        <f>IF(I80=0,"",I60/I80*100)</f>
        <v/>
      </c>
    </row>
    <row r="61" spans="1:10" ht="36.75" customHeight="1" x14ac:dyDescent="0.2">
      <c r="A61" s="183"/>
      <c r="B61" s="188" t="s">
        <v>84</v>
      </c>
      <c r="C61" s="189" t="s">
        <v>85</v>
      </c>
      <c r="D61" s="190"/>
      <c r="E61" s="190"/>
      <c r="F61" s="196" t="s">
        <v>24</v>
      </c>
      <c r="G61" s="197"/>
      <c r="H61" s="197"/>
      <c r="I61" s="197">
        <f>'SO 01 01 Pol'!G251</f>
        <v>0</v>
      </c>
      <c r="J61" s="194" t="str">
        <f>IF(I80=0,"",I61/I80*100)</f>
        <v/>
      </c>
    </row>
    <row r="62" spans="1:10" ht="36.75" customHeight="1" x14ac:dyDescent="0.2">
      <c r="A62" s="183"/>
      <c r="B62" s="188" t="s">
        <v>86</v>
      </c>
      <c r="C62" s="189" t="s">
        <v>87</v>
      </c>
      <c r="D62" s="190"/>
      <c r="E62" s="190"/>
      <c r="F62" s="196" t="s">
        <v>24</v>
      </c>
      <c r="G62" s="197"/>
      <c r="H62" s="197"/>
      <c r="I62" s="197">
        <f>'SO 01 01 Pol'!G592</f>
        <v>0</v>
      </c>
      <c r="J62" s="194" t="str">
        <f>IF(I80=0,"",I62/I80*100)</f>
        <v/>
      </c>
    </row>
    <row r="63" spans="1:10" ht="36.75" customHeight="1" x14ac:dyDescent="0.2">
      <c r="A63" s="183"/>
      <c r="B63" s="188" t="s">
        <v>88</v>
      </c>
      <c r="C63" s="189" t="s">
        <v>89</v>
      </c>
      <c r="D63" s="190"/>
      <c r="E63" s="190"/>
      <c r="F63" s="196" t="s">
        <v>24</v>
      </c>
      <c r="G63" s="197"/>
      <c r="H63" s="197"/>
      <c r="I63" s="197">
        <f>'SO 01 01 Pol'!G632</f>
        <v>0</v>
      </c>
      <c r="J63" s="194" t="str">
        <f>IF(I80=0,"",I63/I80*100)</f>
        <v/>
      </c>
    </row>
    <row r="64" spans="1:10" ht="36.75" customHeight="1" x14ac:dyDescent="0.2">
      <c r="A64" s="183"/>
      <c r="B64" s="188" t="s">
        <v>90</v>
      </c>
      <c r="C64" s="189" t="s">
        <v>91</v>
      </c>
      <c r="D64" s="190"/>
      <c r="E64" s="190"/>
      <c r="F64" s="196" t="s">
        <v>24</v>
      </c>
      <c r="G64" s="197"/>
      <c r="H64" s="197"/>
      <c r="I64" s="197">
        <f>'SO 01 01 Pol'!G635</f>
        <v>0</v>
      </c>
      <c r="J64" s="194" t="str">
        <f>IF(I80=0,"",I64/I80*100)</f>
        <v/>
      </c>
    </row>
    <row r="65" spans="1:10" ht="36.75" customHeight="1" x14ac:dyDescent="0.2">
      <c r="A65" s="183"/>
      <c r="B65" s="188" t="s">
        <v>92</v>
      </c>
      <c r="C65" s="189" t="s">
        <v>93</v>
      </c>
      <c r="D65" s="190"/>
      <c r="E65" s="190"/>
      <c r="F65" s="196" t="s">
        <v>24</v>
      </c>
      <c r="G65" s="197"/>
      <c r="H65" s="197"/>
      <c r="I65" s="197">
        <f>'SO 01 01 Pol'!G679</f>
        <v>0</v>
      </c>
      <c r="J65" s="194" t="str">
        <f>IF(I80=0,"",I65/I80*100)</f>
        <v/>
      </c>
    </row>
    <row r="66" spans="1:10" ht="36.75" customHeight="1" x14ac:dyDescent="0.2">
      <c r="A66" s="183"/>
      <c r="B66" s="188" t="s">
        <v>94</v>
      </c>
      <c r="C66" s="189" t="s">
        <v>95</v>
      </c>
      <c r="D66" s="190"/>
      <c r="E66" s="190"/>
      <c r="F66" s="196" t="s">
        <v>24</v>
      </c>
      <c r="G66" s="197"/>
      <c r="H66" s="197"/>
      <c r="I66" s="197">
        <f>'SO 01 01 Pol'!G721</f>
        <v>0</v>
      </c>
      <c r="J66" s="194" t="str">
        <f>IF(I80=0,"",I66/I80*100)</f>
        <v/>
      </c>
    </row>
    <row r="67" spans="1:10" ht="36.75" customHeight="1" x14ac:dyDescent="0.2">
      <c r="A67" s="183"/>
      <c r="B67" s="188" t="s">
        <v>96</v>
      </c>
      <c r="C67" s="189" t="s">
        <v>97</v>
      </c>
      <c r="D67" s="190"/>
      <c r="E67" s="190"/>
      <c r="F67" s="196" t="s">
        <v>24</v>
      </c>
      <c r="G67" s="197"/>
      <c r="H67" s="197"/>
      <c r="I67" s="197">
        <f>'SO 01 01 Pol'!G748</f>
        <v>0</v>
      </c>
      <c r="J67" s="194" t="str">
        <f>IF(I80=0,"",I67/I80*100)</f>
        <v/>
      </c>
    </row>
    <row r="68" spans="1:10" ht="36.75" customHeight="1" x14ac:dyDescent="0.2">
      <c r="A68" s="183"/>
      <c r="B68" s="188" t="s">
        <v>98</v>
      </c>
      <c r="C68" s="189" t="s">
        <v>99</v>
      </c>
      <c r="D68" s="190"/>
      <c r="E68" s="190"/>
      <c r="F68" s="196" t="s">
        <v>25</v>
      </c>
      <c r="G68" s="197"/>
      <c r="H68" s="197"/>
      <c r="I68" s="197">
        <f>'SO 01 01 Pol'!G755</f>
        <v>0</v>
      </c>
      <c r="J68" s="194" t="str">
        <f>IF(I80=0,"",I68/I80*100)</f>
        <v/>
      </c>
    </row>
    <row r="69" spans="1:10" ht="36.75" customHeight="1" x14ac:dyDescent="0.2">
      <c r="A69" s="183"/>
      <c r="B69" s="188" t="s">
        <v>100</v>
      </c>
      <c r="C69" s="189" t="s">
        <v>101</v>
      </c>
      <c r="D69" s="190"/>
      <c r="E69" s="190"/>
      <c r="F69" s="196" t="s">
        <v>25</v>
      </c>
      <c r="G69" s="197"/>
      <c r="H69" s="197"/>
      <c r="I69" s="197">
        <f>'SO 01 01 Pol'!G820</f>
        <v>0</v>
      </c>
      <c r="J69" s="194" t="str">
        <f>IF(I80=0,"",I69/I80*100)</f>
        <v/>
      </c>
    </row>
    <row r="70" spans="1:10" ht="36.75" customHeight="1" x14ac:dyDescent="0.2">
      <c r="A70" s="183"/>
      <c r="B70" s="188" t="s">
        <v>102</v>
      </c>
      <c r="C70" s="189" t="s">
        <v>103</v>
      </c>
      <c r="D70" s="190"/>
      <c r="E70" s="190"/>
      <c r="F70" s="196" t="s">
        <v>25</v>
      </c>
      <c r="G70" s="197"/>
      <c r="H70" s="197"/>
      <c r="I70" s="197">
        <f>'SO 01 01 Pol'!G835</f>
        <v>0</v>
      </c>
      <c r="J70" s="194" t="str">
        <f>IF(I80=0,"",I70/I80*100)</f>
        <v/>
      </c>
    </row>
    <row r="71" spans="1:10" ht="36.75" customHeight="1" x14ac:dyDescent="0.2">
      <c r="A71" s="183"/>
      <c r="B71" s="188" t="s">
        <v>104</v>
      </c>
      <c r="C71" s="189" t="s">
        <v>105</v>
      </c>
      <c r="D71" s="190"/>
      <c r="E71" s="190"/>
      <c r="F71" s="196" t="s">
        <v>25</v>
      </c>
      <c r="G71" s="197"/>
      <c r="H71" s="197"/>
      <c r="I71" s="197">
        <f>'SO 01 01 Pol'!G873</f>
        <v>0</v>
      </c>
      <c r="J71" s="194" t="str">
        <f>IF(I80=0,"",I71/I80*100)</f>
        <v/>
      </c>
    </row>
    <row r="72" spans="1:10" ht="36.75" customHeight="1" x14ac:dyDescent="0.2">
      <c r="A72" s="183"/>
      <c r="B72" s="188" t="s">
        <v>106</v>
      </c>
      <c r="C72" s="189" t="s">
        <v>107</v>
      </c>
      <c r="D72" s="190"/>
      <c r="E72" s="190"/>
      <c r="F72" s="196" t="s">
        <v>25</v>
      </c>
      <c r="G72" s="197"/>
      <c r="H72" s="197"/>
      <c r="I72" s="197">
        <f>'SO 01 01 Pol'!G901</f>
        <v>0</v>
      </c>
      <c r="J72" s="194" t="str">
        <f>IF(I80=0,"",I72/I80*100)</f>
        <v/>
      </c>
    </row>
    <row r="73" spans="1:10" ht="36.75" customHeight="1" x14ac:dyDescent="0.2">
      <c r="A73" s="183"/>
      <c r="B73" s="188" t="s">
        <v>108</v>
      </c>
      <c r="C73" s="189" t="s">
        <v>109</v>
      </c>
      <c r="D73" s="190"/>
      <c r="E73" s="190"/>
      <c r="F73" s="196" t="s">
        <v>25</v>
      </c>
      <c r="G73" s="197"/>
      <c r="H73" s="197"/>
      <c r="I73" s="197">
        <f>'SO 01 01 Pol'!G943</f>
        <v>0</v>
      </c>
      <c r="J73" s="194" t="str">
        <f>IF(I80=0,"",I73/I80*100)</f>
        <v/>
      </c>
    </row>
    <row r="74" spans="1:10" ht="36.75" customHeight="1" x14ac:dyDescent="0.2">
      <c r="A74" s="183"/>
      <c r="B74" s="188" t="s">
        <v>110</v>
      </c>
      <c r="C74" s="189" t="s">
        <v>111</v>
      </c>
      <c r="D74" s="190"/>
      <c r="E74" s="190"/>
      <c r="F74" s="196" t="s">
        <v>25</v>
      </c>
      <c r="G74" s="197"/>
      <c r="H74" s="197"/>
      <c r="I74" s="197">
        <f>'SO 01 01 Pol'!G965</f>
        <v>0</v>
      </c>
      <c r="J74" s="194" t="str">
        <f>IF(I80=0,"",I74/I80*100)</f>
        <v/>
      </c>
    </row>
    <row r="75" spans="1:10" ht="36.75" customHeight="1" x14ac:dyDescent="0.2">
      <c r="A75" s="183"/>
      <c r="B75" s="188" t="s">
        <v>112</v>
      </c>
      <c r="C75" s="189" t="s">
        <v>113</v>
      </c>
      <c r="D75" s="190"/>
      <c r="E75" s="190"/>
      <c r="F75" s="196" t="s">
        <v>25</v>
      </c>
      <c r="G75" s="197"/>
      <c r="H75" s="197"/>
      <c r="I75" s="197">
        <f>'SO 01 01 Pol'!G1022</f>
        <v>0</v>
      </c>
      <c r="J75" s="194" t="str">
        <f>IF(I80=0,"",I75/I80*100)</f>
        <v/>
      </c>
    </row>
    <row r="76" spans="1:10" ht="36.75" customHeight="1" x14ac:dyDescent="0.2">
      <c r="A76" s="183"/>
      <c r="B76" s="188" t="s">
        <v>114</v>
      </c>
      <c r="C76" s="189" t="s">
        <v>115</v>
      </c>
      <c r="D76" s="190"/>
      <c r="E76" s="190"/>
      <c r="F76" s="196" t="s">
        <v>26</v>
      </c>
      <c r="G76" s="197"/>
      <c r="H76" s="197"/>
      <c r="I76" s="197">
        <f>'SO 01 01 Pol'!G1059</f>
        <v>0</v>
      </c>
      <c r="J76" s="194" t="str">
        <f>IF(I80=0,"",I76/I80*100)</f>
        <v/>
      </c>
    </row>
    <row r="77" spans="1:10" ht="36.75" customHeight="1" x14ac:dyDescent="0.2">
      <c r="A77" s="183"/>
      <c r="B77" s="188" t="s">
        <v>116</v>
      </c>
      <c r="C77" s="189" t="s">
        <v>117</v>
      </c>
      <c r="D77" s="190"/>
      <c r="E77" s="190"/>
      <c r="F77" s="196" t="s">
        <v>118</v>
      </c>
      <c r="G77" s="197"/>
      <c r="H77" s="197"/>
      <c r="I77" s="197">
        <f>'SO 01 01 Pol'!G1073</f>
        <v>0</v>
      </c>
      <c r="J77" s="194" t="str">
        <f>IF(I80=0,"",I77/I80*100)</f>
        <v/>
      </c>
    </row>
    <row r="78" spans="1:10" ht="36.75" customHeight="1" x14ac:dyDescent="0.2">
      <c r="A78" s="183"/>
      <c r="B78" s="188" t="s">
        <v>119</v>
      </c>
      <c r="C78" s="189" t="s">
        <v>27</v>
      </c>
      <c r="D78" s="190"/>
      <c r="E78" s="190"/>
      <c r="F78" s="196" t="s">
        <v>119</v>
      </c>
      <c r="G78" s="197"/>
      <c r="H78" s="197"/>
      <c r="I78" s="197">
        <f>'SO 00 01 Naklady'!G8</f>
        <v>0</v>
      </c>
      <c r="J78" s="194" t="str">
        <f>IF(I80=0,"",I78/I80*100)</f>
        <v/>
      </c>
    </row>
    <row r="79" spans="1:10" ht="36.75" customHeight="1" x14ac:dyDescent="0.2">
      <c r="A79" s="183"/>
      <c r="B79" s="188" t="s">
        <v>120</v>
      </c>
      <c r="C79" s="189" t="s">
        <v>28</v>
      </c>
      <c r="D79" s="190"/>
      <c r="E79" s="190"/>
      <c r="F79" s="196" t="s">
        <v>120</v>
      </c>
      <c r="G79" s="197"/>
      <c r="H79" s="197"/>
      <c r="I79" s="197">
        <f>'SO 00 01 Naklady'!G18</f>
        <v>0</v>
      </c>
      <c r="J79" s="194" t="str">
        <f>IF(I80=0,"",I79/I80*100)</f>
        <v/>
      </c>
    </row>
    <row r="80" spans="1:10" ht="25.5" customHeight="1" x14ac:dyDescent="0.2">
      <c r="A80" s="184"/>
      <c r="B80" s="191" t="s">
        <v>1</v>
      </c>
      <c r="C80" s="192"/>
      <c r="D80" s="193"/>
      <c r="E80" s="193"/>
      <c r="F80" s="198"/>
      <c r="G80" s="199"/>
      <c r="H80" s="199"/>
      <c r="I80" s="199">
        <f>SUM(I54:I79)</f>
        <v>0</v>
      </c>
      <c r="J80" s="195">
        <f>SUM(J54:J79)</f>
        <v>0</v>
      </c>
    </row>
    <row r="81" spans="6:10" x14ac:dyDescent="0.2">
      <c r="F81" s="134"/>
      <c r="G81" s="134"/>
      <c r="H81" s="134"/>
      <c r="I81" s="134"/>
      <c r="J81" s="135"/>
    </row>
    <row r="82" spans="6:10" x14ac:dyDescent="0.2">
      <c r="F82" s="134"/>
      <c r="G82" s="134"/>
      <c r="H82" s="134"/>
      <c r="I82" s="134"/>
      <c r="J82" s="135"/>
    </row>
    <row r="83" spans="6:10" x14ac:dyDescent="0.2">
      <c r="F83" s="134"/>
      <c r="G83" s="134"/>
      <c r="H83" s="134"/>
      <c r="I83" s="134"/>
      <c r="J83" s="135"/>
    </row>
  </sheetData>
  <sheetProtection algorithmName="SHA-512" hashValue="JfXup+1HILxLXKSDzATdOG9ObA6hxst5y4Aqj35oxDZhAl+Dj1+2VEl6MyxZtZ1LIFJV3Ecc8/eJ+tDVO5WUTA==" saltValue="9uE4luYeKNroBO7aP6yhH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76:E76"/>
    <mergeCell ref="C77:E77"/>
    <mergeCell ref="C78:E78"/>
    <mergeCell ref="C79:E79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44:E44"/>
    <mergeCell ref="B45:E45"/>
    <mergeCell ref="B48:J48"/>
    <mergeCell ref="C54:E54"/>
    <mergeCell ref="C55:E55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8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7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8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9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sheetProtection algorithmName="SHA-512" hashValue="DG+Rq9HuxZCrdF0X27QJGFlXuutHdXSkJQn4WZ1TLrPfvvzJf24clk/lB1rD0eLNFWcl/a6T1uFVFPA6cUTKSA==" saltValue="jSP3JjueW4/1fmvZs0YAB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3A7-96D4-45CE-8B2C-DDC342E49B7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1" customWidth="1"/>
    <col min="3" max="3" width="63.28515625" style="18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1" t="s">
        <v>121</v>
      </c>
      <c r="B1" s="201"/>
      <c r="C1" s="201"/>
      <c r="D1" s="201"/>
      <c r="E1" s="201"/>
      <c r="F1" s="201"/>
      <c r="G1" s="201"/>
      <c r="AG1" t="s">
        <v>122</v>
      </c>
    </row>
    <row r="2" spans="1:60" ht="24.95" customHeight="1" x14ac:dyDescent="0.2">
      <c r="A2" s="202" t="s">
        <v>7</v>
      </c>
      <c r="B2" s="49" t="s">
        <v>43</v>
      </c>
      <c r="C2" s="205" t="s">
        <v>44</v>
      </c>
      <c r="D2" s="203"/>
      <c r="E2" s="203"/>
      <c r="F2" s="203"/>
      <c r="G2" s="204"/>
      <c r="AG2" t="s">
        <v>123</v>
      </c>
    </row>
    <row r="3" spans="1:60" ht="24.95" customHeight="1" x14ac:dyDescent="0.2">
      <c r="A3" s="202" t="s">
        <v>8</v>
      </c>
      <c r="B3" s="49" t="s">
        <v>124</v>
      </c>
      <c r="C3" s="205" t="s">
        <v>57</v>
      </c>
      <c r="D3" s="203"/>
      <c r="E3" s="203"/>
      <c r="F3" s="203"/>
      <c r="G3" s="204"/>
      <c r="AC3" s="181" t="s">
        <v>125</v>
      </c>
      <c r="AG3" t="s">
        <v>126</v>
      </c>
    </row>
    <row r="4" spans="1:60" ht="24.95" customHeight="1" x14ac:dyDescent="0.2">
      <c r="A4" s="206" t="s">
        <v>9</v>
      </c>
      <c r="B4" s="207" t="s">
        <v>58</v>
      </c>
      <c r="C4" s="208" t="s">
        <v>57</v>
      </c>
      <c r="D4" s="209"/>
      <c r="E4" s="209"/>
      <c r="F4" s="209"/>
      <c r="G4" s="210"/>
      <c r="AG4" t="s">
        <v>127</v>
      </c>
    </row>
    <row r="5" spans="1:60" x14ac:dyDescent="0.2">
      <c r="D5" s="10"/>
    </row>
    <row r="6" spans="1:60" ht="38.25" x14ac:dyDescent="0.2">
      <c r="A6" s="212" t="s">
        <v>128</v>
      </c>
      <c r="B6" s="214" t="s">
        <v>129</v>
      </c>
      <c r="C6" s="214" t="s">
        <v>130</v>
      </c>
      <c r="D6" s="213" t="s">
        <v>131</v>
      </c>
      <c r="E6" s="212" t="s">
        <v>132</v>
      </c>
      <c r="F6" s="211" t="s">
        <v>133</v>
      </c>
      <c r="G6" s="212" t="s">
        <v>29</v>
      </c>
      <c r="H6" s="215" t="s">
        <v>30</v>
      </c>
      <c r="I6" s="215" t="s">
        <v>134</v>
      </c>
      <c r="J6" s="215" t="s">
        <v>31</v>
      </c>
      <c r="K6" s="215" t="s">
        <v>135</v>
      </c>
      <c r="L6" s="215" t="s">
        <v>136</v>
      </c>
      <c r="M6" s="215" t="s">
        <v>137</v>
      </c>
      <c r="N6" s="215" t="s">
        <v>138</v>
      </c>
      <c r="O6" s="215" t="s">
        <v>139</v>
      </c>
      <c r="P6" s="215" t="s">
        <v>140</v>
      </c>
      <c r="Q6" s="215" t="s">
        <v>141</v>
      </c>
      <c r="R6" s="215" t="s">
        <v>142</v>
      </c>
      <c r="S6" s="215" t="s">
        <v>143</v>
      </c>
      <c r="T6" s="215" t="s">
        <v>144</v>
      </c>
      <c r="U6" s="215" t="s">
        <v>145</v>
      </c>
      <c r="V6" s="215" t="s">
        <v>146</v>
      </c>
      <c r="W6" s="215" t="s">
        <v>147</v>
      </c>
      <c r="X6" s="215" t="s">
        <v>148</v>
      </c>
    </row>
    <row r="7" spans="1:60" hidden="1" x14ac:dyDescent="0.2">
      <c r="A7" s="3"/>
      <c r="B7" s="4"/>
      <c r="C7" s="4"/>
      <c r="D7" s="6"/>
      <c r="E7" s="21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60" x14ac:dyDescent="0.2">
      <c r="A8" s="229" t="s">
        <v>149</v>
      </c>
      <c r="B8" s="230" t="s">
        <v>119</v>
      </c>
      <c r="C8" s="245" t="s">
        <v>27</v>
      </c>
      <c r="D8" s="231"/>
      <c r="E8" s="232"/>
      <c r="F8" s="233"/>
      <c r="G8" s="233">
        <f>SUMIF(AG9:AG17,"&lt;&gt;NOR",G9:G17)</f>
        <v>0</v>
      </c>
      <c r="H8" s="233"/>
      <c r="I8" s="233">
        <f>SUM(I9:I17)</f>
        <v>0</v>
      </c>
      <c r="J8" s="233"/>
      <c r="K8" s="233">
        <f>SUM(K9:K17)</f>
        <v>0</v>
      </c>
      <c r="L8" s="233"/>
      <c r="M8" s="233">
        <f>SUM(M9:M17)</f>
        <v>0</v>
      </c>
      <c r="N8" s="233"/>
      <c r="O8" s="233">
        <f>SUM(O9:O17)</f>
        <v>0</v>
      </c>
      <c r="P8" s="233"/>
      <c r="Q8" s="233">
        <f>SUM(Q9:Q17)</f>
        <v>0</v>
      </c>
      <c r="R8" s="233"/>
      <c r="S8" s="233"/>
      <c r="T8" s="234"/>
      <c r="U8" s="228"/>
      <c r="V8" s="228">
        <f>SUM(V9:V17)</f>
        <v>0</v>
      </c>
      <c r="W8" s="228"/>
      <c r="X8" s="228"/>
      <c r="AG8" t="s">
        <v>150</v>
      </c>
    </row>
    <row r="9" spans="1:60" outlineLevel="1" x14ac:dyDescent="0.2">
      <c r="A9" s="235">
        <v>1</v>
      </c>
      <c r="B9" s="236" t="s">
        <v>151</v>
      </c>
      <c r="C9" s="246" t="s">
        <v>152</v>
      </c>
      <c r="D9" s="237" t="s">
        <v>153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0</v>
      </c>
      <c r="O9" s="240">
        <f>ROUND(E9*N9,2)</f>
        <v>0</v>
      </c>
      <c r="P9" s="240">
        <v>0</v>
      </c>
      <c r="Q9" s="240">
        <f>ROUND(E9*P9,2)</f>
        <v>0</v>
      </c>
      <c r="R9" s="240"/>
      <c r="S9" s="240" t="s">
        <v>154</v>
      </c>
      <c r="T9" s="241" t="s">
        <v>155</v>
      </c>
      <c r="U9" s="225">
        <v>0</v>
      </c>
      <c r="V9" s="225">
        <f>ROUND(E9*U9,2)</f>
        <v>0</v>
      </c>
      <c r="W9" s="225"/>
      <c r="X9" s="225" t="s">
        <v>156</v>
      </c>
      <c r="Y9" s="216"/>
      <c r="Z9" s="216"/>
      <c r="AA9" s="216"/>
      <c r="AB9" s="216"/>
      <c r="AC9" s="216"/>
      <c r="AD9" s="216"/>
      <c r="AE9" s="216"/>
      <c r="AF9" s="216"/>
      <c r="AG9" s="216" t="s">
        <v>157</v>
      </c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</row>
    <row r="10" spans="1:60" outlineLevel="1" x14ac:dyDescent="0.2">
      <c r="A10" s="223"/>
      <c r="B10" s="224"/>
      <c r="C10" s="247" t="s">
        <v>158</v>
      </c>
      <c r="D10" s="243"/>
      <c r="E10" s="243"/>
      <c r="F10" s="243"/>
      <c r="G10" s="243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16"/>
      <c r="Z10" s="216"/>
      <c r="AA10" s="216"/>
      <c r="AB10" s="216"/>
      <c r="AC10" s="216"/>
      <c r="AD10" s="216"/>
      <c r="AE10" s="216"/>
      <c r="AF10" s="216"/>
      <c r="AG10" s="216" t="s">
        <v>159</v>
      </c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42" t="str">
        <f>C10</f>
        <v>Zaměření a vytýčení stávajících inženýrských sítí v místě stavby z hlediska jejich ochrany při provádění stavby.</v>
      </c>
      <c r="BB10" s="216"/>
      <c r="BC10" s="216"/>
      <c r="BD10" s="216"/>
      <c r="BE10" s="216"/>
      <c r="BF10" s="216"/>
      <c r="BG10" s="216"/>
      <c r="BH10" s="216"/>
    </row>
    <row r="11" spans="1:60" outlineLevel="1" x14ac:dyDescent="0.2">
      <c r="A11" s="235">
        <v>2</v>
      </c>
      <c r="B11" s="236" t="s">
        <v>160</v>
      </c>
      <c r="C11" s="246" t="s">
        <v>161</v>
      </c>
      <c r="D11" s="237" t="s">
        <v>153</v>
      </c>
      <c r="E11" s="238">
        <v>1</v>
      </c>
      <c r="F11" s="239"/>
      <c r="G11" s="240">
        <f>ROUND(E11*F11,2)</f>
        <v>0</v>
      </c>
      <c r="H11" s="239"/>
      <c r="I11" s="240">
        <f>ROUND(E11*H11,2)</f>
        <v>0</v>
      </c>
      <c r="J11" s="239"/>
      <c r="K11" s="240">
        <f>ROUND(E11*J11,2)</f>
        <v>0</v>
      </c>
      <c r="L11" s="240">
        <v>21</v>
      </c>
      <c r="M11" s="240">
        <f>G11*(1+L11/100)</f>
        <v>0</v>
      </c>
      <c r="N11" s="240">
        <v>0</v>
      </c>
      <c r="O11" s="240">
        <f>ROUND(E11*N11,2)</f>
        <v>0</v>
      </c>
      <c r="P11" s="240">
        <v>0</v>
      </c>
      <c r="Q11" s="240">
        <f>ROUND(E11*P11,2)</f>
        <v>0</v>
      </c>
      <c r="R11" s="240"/>
      <c r="S11" s="240" t="s">
        <v>154</v>
      </c>
      <c r="T11" s="241" t="s">
        <v>155</v>
      </c>
      <c r="U11" s="225">
        <v>0</v>
      </c>
      <c r="V11" s="225">
        <f>ROUND(E11*U11,2)</f>
        <v>0</v>
      </c>
      <c r="W11" s="225"/>
      <c r="X11" s="225" t="s">
        <v>156</v>
      </c>
      <c r="Y11" s="216"/>
      <c r="Z11" s="216"/>
      <c r="AA11" s="216"/>
      <c r="AB11" s="216"/>
      <c r="AC11" s="216"/>
      <c r="AD11" s="216"/>
      <c r="AE11" s="216"/>
      <c r="AF11" s="216"/>
      <c r="AG11" s="216" t="s">
        <v>157</v>
      </c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</row>
    <row r="12" spans="1:60" outlineLevel="1" x14ac:dyDescent="0.2">
      <c r="A12" s="223"/>
      <c r="B12" s="224"/>
      <c r="C12" s="247" t="s">
        <v>162</v>
      </c>
      <c r="D12" s="243"/>
      <c r="E12" s="243"/>
      <c r="F12" s="243"/>
      <c r="G12" s="243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16"/>
      <c r="Z12" s="216"/>
      <c r="AA12" s="216"/>
      <c r="AB12" s="216"/>
      <c r="AC12" s="216"/>
      <c r="AD12" s="216"/>
      <c r="AE12" s="216"/>
      <c r="AF12" s="216"/>
      <c r="AG12" s="216" t="s">
        <v>159</v>
      </c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</row>
    <row r="13" spans="1:60" outlineLevel="1" x14ac:dyDescent="0.2">
      <c r="A13" s="235">
        <v>3</v>
      </c>
      <c r="B13" s="236" t="s">
        <v>163</v>
      </c>
      <c r="C13" s="246" t="s">
        <v>164</v>
      </c>
      <c r="D13" s="237" t="s">
        <v>153</v>
      </c>
      <c r="E13" s="238">
        <v>1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21</v>
      </c>
      <c r="M13" s="240">
        <f>G13*(1+L13/100)</f>
        <v>0</v>
      </c>
      <c r="N13" s="240">
        <v>0</v>
      </c>
      <c r="O13" s="240">
        <f>ROUND(E13*N13,2)</f>
        <v>0</v>
      </c>
      <c r="P13" s="240">
        <v>0</v>
      </c>
      <c r="Q13" s="240">
        <f>ROUND(E13*P13,2)</f>
        <v>0</v>
      </c>
      <c r="R13" s="240"/>
      <c r="S13" s="240" t="s">
        <v>154</v>
      </c>
      <c r="T13" s="241" t="s">
        <v>155</v>
      </c>
      <c r="U13" s="225">
        <v>0</v>
      </c>
      <c r="V13" s="225">
        <f>ROUND(E13*U13,2)</f>
        <v>0</v>
      </c>
      <c r="W13" s="225"/>
      <c r="X13" s="225" t="s">
        <v>156</v>
      </c>
      <c r="Y13" s="216"/>
      <c r="Z13" s="216"/>
      <c r="AA13" s="216"/>
      <c r="AB13" s="216"/>
      <c r="AC13" s="216"/>
      <c r="AD13" s="216"/>
      <c r="AE13" s="216"/>
      <c r="AF13" s="216"/>
      <c r="AG13" s="216" t="s">
        <v>165</v>
      </c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</row>
    <row r="14" spans="1:60" ht="33.75" outlineLevel="1" x14ac:dyDescent="0.2">
      <c r="A14" s="223"/>
      <c r="B14" s="224"/>
      <c r="C14" s="247" t="s">
        <v>166</v>
      </c>
      <c r="D14" s="243"/>
      <c r="E14" s="243"/>
      <c r="F14" s="243"/>
      <c r="G14" s="243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16"/>
      <c r="Z14" s="216"/>
      <c r="AA14" s="216"/>
      <c r="AB14" s="216"/>
      <c r="AC14" s="216"/>
      <c r="AD14" s="216"/>
      <c r="AE14" s="216"/>
      <c r="AF14" s="216"/>
      <c r="AG14" s="216" t="s">
        <v>159</v>
      </c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42" t="str">
        <f>C14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4" s="216"/>
      <c r="BC14" s="216"/>
      <c r="BD14" s="216"/>
      <c r="BE14" s="216"/>
      <c r="BF14" s="216"/>
      <c r="BG14" s="216"/>
      <c r="BH14" s="216"/>
    </row>
    <row r="15" spans="1:60" outlineLevel="1" x14ac:dyDescent="0.2">
      <c r="A15" s="223"/>
      <c r="B15" s="224"/>
      <c r="C15" s="248" t="s">
        <v>167</v>
      </c>
      <c r="D15" s="226"/>
      <c r="E15" s="227">
        <v>1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16"/>
      <c r="Z15" s="216"/>
      <c r="AA15" s="216"/>
      <c r="AB15" s="216"/>
      <c r="AC15" s="216"/>
      <c r="AD15" s="216"/>
      <c r="AE15" s="216"/>
      <c r="AF15" s="216"/>
      <c r="AG15" s="216" t="s">
        <v>168</v>
      </c>
      <c r="AH15" s="216">
        <v>0</v>
      </c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</row>
    <row r="16" spans="1:60" outlineLevel="1" x14ac:dyDescent="0.2">
      <c r="A16" s="235">
        <v>4</v>
      </c>
      <c r="B16" s="236" t="s">
        <v>169</v>
      </c>
      <c r="C16" s="246" t="s">
        <v>170</v>
      </c>
      <c r="D16" s="237" t="s">
        <v>153</v>
      </c>
      <c r="E16" s="238">
        <v>1</v>
      </c>
      <c r="F16" s="239"/>
      <c r="G16" s="240">
        <f>ROUND(E16*F16,2)</f>
        <v>0</v>
      </c>
      <c r="H16" s="239"/>
      <c r="I16" s="240">
        <f>ROUND(E16*H16,2)</f>
        <v>0</v>
      </c>
      <c r="J16" s="239"/>
      <c r="K16" s="240">
        <f>ROUND(E16*J16,2)</f>
        <v>0</v>
      </c>
      <c r="L16" s="240">
        <v>21</v>
      </c>
      <c r="M16" s="240">
        <f>G16*(1+L16/100)</f>
        <v>0</v>
      </c>
      <c r="N16" s="240">
        <v>0</v>
      </c>
      <c r="O16" s="240">
        <f>ROUND(E16*N16,2)</f>
        <v>0</v>
      </c>
      <c r="P16" s="240">
        <v>0</v>
      </c>
      <c r="Q16" s="240">
        <f>ROUND(E16*P16,2)</f>
        <v>0</v>
      </c>
      <c r="R16" s="240"/>
      <c r="S16" s="240" t="s">
        <v>154</v>
      </c>
      <c r="T16" s="241" t="s">
        <v>155</v>
      </c>
      <c r="U16" s="225">
        <v>0</v>
      </c>
      <c r="V16" s="225">
        <f>ROUND(E16*U16,2)</f>
        <v>0</v>
      </c>
      <c r="W16" s="225"/>
      <c r="X16" s="225" t="s">
        <v>156</v>
      </c>
      <c r="Y16" s="216"/>
      <c r="Z16" s="216"/>
      <c r="AA16" s="216"/>
      <c r="AB16" s="216"/>
      <c r="AC16" s="216"/>
      <c r="AD16" s="216"/>
      <c r="AE16" s="216"/>
      <c r="AF16" s="216"/>
      <c r="AG16" s="216" t="s">
        <v>157</v>
      </c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</row>
    <row r="17" spans="1:60" outlineLevel="1" x14ac:dyDescent="0.2">
      <c r="A17" s="223"/>
      <c r="B17" s="224"/>
      <c r="C17" s="247" t="s">
        <v>171</v>
      </c>
      <c r="D17" s="243"/>
      <c r="E17" s="243"/>
      <c r="F17" s="243"/>
      <c r="G17" s="243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16"/>
      <c r="Z17" s="216"/>
      <c r="AA17" s="216"/>
      <c r="AB17" s="216"/>
      <c r="AC17" s="216"/>
      <c r="AD17" s="216"/>
      <c r="AE17" s="216"/>
      <c r="AF17" s="216"/>
      <c r="AG17" s="216" t="s">
        <v>159</v>
      </c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</row>
    <row r="18" spans="1:60" x14ac:dyDescent="0.2">
      <c r="A18" s="229" t="s">
        <v>149</v>
      </c>
      <c r="B18" s="230" t="s">
        <v>120</v>
      </c>
      <c r="C18" s="245" t="s">
        <v>28</v>
      </c>
      <c r="D18" s="231"/>
      <c r="E18" s="232"/>
      <c r="F18" s="233"/>
      <c r="G18" s="233">
        <f>SUMIF(AG19:AG28,"&lt;&gt;NOR",G19:G28)</f>
        <v>0</v>
      </c>
      <c r="H18" s="233"/>
      <c r="I18" s="233">
        <f>SUM(I19:I28)</f>
        <v>0</v>
      </c>
      <c r="J18" s="233"/>
      <c r="K18" s="233">
        <f>SUM(K19:K28)</f>
        <v>0</v>
      </c>
      <c r="L18" s="233"/>
      <c r="M18" s="233">
        <f>SUM(M19:M28)</f>
        <v>0</v>
      </c>
      <c r="N18" s="233"/>
      <c r="O18" s="233">
        <f>SUM(O19:O28)</f>
        <v>0</v>
      </c>
      <c r="P18" s="233"/>
      <c r="Q18" s="233">
        <f>SUM(Q19:Q28)</f>
        <v>0</v>
      </c>
      <c r="R18" s="233"/>
      <c r="S18" s="233"/>
      <c r="T18" s="234"/>
      <c r="U18" s="228"/>
      <c r="V18" s="228">
        <f>SUM(V19:V28)</f>
        <v>0</v>
      </c>
      <c r="W18" s="228"/>
      <c r="X18" s="228"/>
      <c r="AG18" t="s">
        <v>150</v>
      </c>
    </row>
    <row r="19" spans="1:60" outlineLevel="1" x14ac:dyDescent="0.2">
      <c r="A19" s="235">
        <v>5</v>
      </c>
      <c r="B19" s="236" t="s">
        <v>172</v>
      </c>
      <c r="C19" s="246" t="s">
        <v>173</v>
      </c>
      <c r="D19" s="237" t="s">
        <v>153</v>
      </c>
      <c r="E19" s="238">
        <v>1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21</v>
      </c>
      <c r="M19" s="240">
        <f>G19*(1+L19/100)</f>
        <v>0</v>
      </c>
      <c r="N19" s="240">
        <v>0</v>
      </c>
      <c r="O19" s="240">
        <f>ROUND(E19*N19,2)</f>
        <v>0</v>
      </c>
      <c r="P19" s="240">
        <v>0</v>
      </c>
      <c r="Q19" s="240">
        <f>ROUND(E19*P19,2)</f>
        <v>0</v>
      </c>
      <c r="R19" s="240"/>
      <c r="S19" s="240" t="s">
        <v>154</v>
      </c>
      <c r="T19" s="241" t="s">
        <v>155</v>
      </c>
      <c r="U19" s="225">
        <v>0</v>
      </c>
      <c r="V19" s="225">
        <f>ROUND(E19*U19,2)</f>
        <v>0</v>
      </c>
      <c r="W19" s="225"/>
      <c r="X19" s="225" t="s">
        <v>156</v>
      </c>
      <c r="Y19" s="216"/>
      <c r="Z19" s="216"/>
      <c r="AA19" s="216"/>
      <c r="AB19" s="216"/>
      <c r="AC19" s="216"/>
      <c r="AD19" s="216"/>
      <c r="AE19" s="216"/>
      <c r="AF19" s="216"/>
      <c r="AG19" s="216" t="s">
        <v>157</v>
      </c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</row>
    <row r="20" spans="1:60" ht="45" outlineLevel="1" x14ac:dyDescent="0.2">
      <c r="A20" s="223"/>
      <c r="B20" s="224"/>
      <c r="C20" s="247" t="s">
        <v>174</v>
      </c>
      <c r="D20" s="243"/>
      <c r="E20" s="243"/>
      <c r="F20" s="243"/>
      <c r="G20" s="243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16"/>
      <c r="Z20" s="216"/>
      <c r="AA20" s="216"/>
      <c r="AB20" s="216"/>
      <c r="AC20" s="216"/>
      <c r="AD20" s="216"/>
      <c r="AE20" s="216"/>
      <c r="AF20" s="216"/>
      <c r="AG20" s="216" t="s">
        <v>159</v>
      </c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42" t="str">
        <f>C20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20" s="216"/>
      <c r="BC20" s="216"/>
      <c r="BD20" s="216"/>
      <c r="BE20" s="216"/>
      <c r="BF20" s="216"/>
      <c r="BG20" s="216"/>
      <c r="BH20" s="216"/>
    </row>
    <row r="21" spans="1:60" outlineLevel="1" x14ac:dyDescent="0.2">
      <c r="A21" s="223"/>
      <c r="B21" s="224"/>
      <c r="C21" s="248" t="s">
        <v>175</v>
      </c>
      <c r="D21" s="226"/>
      <c r="E21" s="227">
        <v>1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16"/>
      <c r="Z21" s="216"/>
      <c r="AA21" s="216"/>
      <c r="AB21" s="216"/>
      <c r="AC21" s="216"/>
      <c r="AD21" s="216"/>
      <c r="AE21" s="216"/>
      <c r="AF21" s="216"/>
      <c r="AG21" s="216" t="s">
        <v>168</v>
      </c>
      <c r="AH21" s="216">
        <v>0</v>
      </c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</row>
    <row r="22" spans="1:60" outlineLevel="1" x14ac:dyDescent="0.2">
      <c r="A22" s="235">
        <v>6</v>
      </c>
      <c r="B22" s="236" t="s">
        <v>176</v>
      </c>
      <c r="C22" s="246" t="s">
        <v>177</v>
      </c>
      <c r="D22" s="237" t="s">
        <v>153</v>
      </c>
      <c r="E22" s="238">
        <v>1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21</v>
      </c>
      <c r="M22" s="240">
        <f>G22*(1+L22/100)</f>
        <v>0</v>
      </c>
      <c r="N22" s="240">
        <v>0</v>
      </c>
      <c r="O22" s="240">
        <f>ROUND(E22*N22,2)</f>
        <v>0</v>
      </c>
      <c r="P22" s="240">
        <v>0</v>
      </c>
      <c r="Q22" s="240">
        <f>ROUND(E22*P22,2)</f>
        <v>0</v>
      </c>
      <c r="R22" s="240"/>
      <c r="S22" s="240" t="s">
        <v>154</v>
      </c>
      <c r="T22" s="241" t="s">
        <v>155</v>
      </c>
      <c r="U22" s="225">
        <v>0</v>
      </c>
      <c r="V22" s="225">
        <f>ROUND(E22*U22,2)</f>
        <v>0</v>
      </c>
      <c r="W22" s="225"/>
      <c r="X22" s="225" t="s">
        <v>156</v>
      </c>
      <c r="Y22" s="216"/>
      <c r="Z22" s="216"/>
      <c r="AA22" s="216"/>
      <c r="AB22" s="216"/>
      <c r="AC22" s="216"/>
      <c r="AD22" s="216"/>
      <c r="AE22" s="216"/>
      <c r="AF22" s="216"/>
      <c r="AG22" s="216" t="s">
        <v>157</v>
      </c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</row>
    <row r="23" spans="1:60" ht="22.5" outlineLevel="1" x14ac:dyDescent="0.2">
      <c r="A23" s="223"/>
      <c r="B23" s="224"/>
      <c r="C23" s="247" t="s">
        <v>178</v>
      </c>
      <c r="D23" s="243"/>
      <c r="E23" s="243"/>
      <c r="F23" s="243"/>
      <c r="G23" s="243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16"/>
      <c r="Z23" s="216"/>
      <c r="AA23" s="216"/>
      <c r="AB23" s="216"/>
      <c r="AC23" s="216"/>
      <c r="AD23" s="216"/>
      <c r="AE23" s="216"/>
      <c r="AF23" s="216"/>
      <c r="AG23" s="216" t="s">
        <v>159</v>
      </c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42" t="str">
        <f>C23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3" s="216"/>
      <c r="BC23" s="216"/>
      <c r="BD23" s="216"/>
      <c r="BE23" s="216"/>
      <c r="BF23" s="216"/>
      <c r="BG23" s="216"/>
      <c r="BH23" s="216"/>
    </row>
    <row r="24" spans="1:60" outlineLevel="1" x14ac:dyDescent="0.2">
      <c r="A24" s="235">
        <v>7</v>
      </c>
      <c r="B24" s="236" t="s">
        <v>179</v>
      </c>
      <c r="C24" s="246" t="s">
        <v>180</v>
      </c>
      <c r="D24" s="237" t="s">
        <v>153</v>
      </c>
      <c r="E24" s="238">
        <v>1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21</v>
      </c>
      <c r="M24" s="240">
        <f>G24*(1+L24/100)</f>
        <v>0</v>
      </c>
      <c r="N24" s="240">
        <v>0</v>
      </c>
      <c r="O24" s="240">
        <f>ROUND(E24*N24,2)</f>
        <v>0</v>
      </c>
      <c r="P24" s="240">
        <v>0</v>
      </c>
      <c r="Q24" s="240">
        <f>ROUND(E24*P24,2)</f>
        <v>0</v>
      </c>
      <c r="R24" s="240"/>
      <c r="S24" s="240" t="s">
        <v>154</v>
      </c>
      <c r="T24" s="241" t="s">
        <v>155</v>
      </c>
      <c r="U24" s="225">
        <v>0</v>
      </c>
      <c r="V24" s="225">
        <f>ROUND(E24*U24,2)</f>
        <v>0</v>
      </c>
      <c r="W24" s="225"/>
      <c r="X24" s="225" t="s">
        <v>156</v>
      </c>
      <c r="Y24" s="216"/>
      <c r="Z24" s="216"/>
      <c r="AA24" s="216"/>
      <c r="AB24" s="216"/>
      <c r="AC24" s="216"/>
      <c r="AD24" s="216"/>
      <c r="AE24" s="216"/>
      <c r="AF24" s="216"/>
      <c r="AG24" s="216" t="s">
        <v>157</v>
      </c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</row>
    <row r="25" spans="1:60" ht="33.75" outlineLevel="1" x14ac:dyDescent="0.2">
      <c r="A25" s="223"/>
      <c r="B25" s="224"/>
      <c r="C25" s="247" t="s">
        <v>181</v>
      </c>
      <c r="D25" s="243"/>
      <c r="E25" s="243"/>
      <c r="F25" s="243"/>
      <c r="G25" s="243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16"/>
      <c r="Z25" s="216"/>
      <c r="AA25" s="216"/>
      <c r="AB25" s="216"/>
      <c r="AC25" s="216"/>
      <c r="AD25" s="216"/>
      <c r="AE25" s="216"/>
      <c r="AF25" s="216"/>
      <c r="AG25" s="216" t="s">
        <v>159</v>
      </c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42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" s="216"/>
      <c r="BC25" s="216"/>
      <c r="BD25" s="216"/>
      <c r="BE25" s="216"/>
      <c r="BF25" s="216"/>
      <c r="BG25" s="216"/>
      <c r="BH25" s="216"/>
    </row>
    <row r="26" spans="1:60" outlineLevel="1" x14ac:dyDescent="0.2">
      <c r="A26" s="223"/>
      <c r="B26" s="224"/>
      <c r="C26" s="248" t="s">
        <v>182</v>
      </c>
      <c r="D26" s="226"/>
      <c r="E26" s="227">
        <v>1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16"/>
      <c r="Z26" s="216"/>
      <c r="AA26" s="216"/>
      <c r="AB26" s="216"/>
      <c r="AC26" s="216"/>
      <c r="AD26" s="216"/>
      <c r="AE26" s="216"/>
      <c r="AF26" s="216"/>
      <c r="AG26" s="216" t="s">
        <v>168</v>
      </c>
      <c r="AH26" s="216">
        <v>0</v>
      </c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</row>
    <row r="27" spans="1:60" outlineLevel="1" x14ac:dyDescent="0.2">
      <c r="A27" s="235">
        <v>8</v>
      </c>
      <c r="B27" s="236" t="s">
        <v>183</v>
      </c>
      <c r="C27" s="246" t="s">
        <v>184</v>
      </c>
      <c r="D27" s="237" t="s">
        <v>153</v>
      </c>
      <c r="E27" s="238">
        <v>1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21</v>
      </c>
      <c r="M27" s="240">
        <f>G27*(1+L27/100)</f>
        <v>0</v>
      </c>
      <c r="N27" s="240">
        <v>0</v>
      </c>
      <c r="O27" s="240">
        <f>ROUND(E27*N27,2)</f>
        <v>0</v>
      </c>
      <c r="P27" s="240">
        <v>0</v>
      </c>
      <c r="Q27" s="240">
        <f>ROUND(E27*P27,2)</f>
        <v>0</v>
      </c>
      <c r="R27" s="240"/>
      <c r="S27" s="240" t="s">
        <v>154</v>
      </c>
      <c r="T27" s="241" t="s">
        <v>155</v>
      </c>
      <c r="U27" s="225">
        <v>0</v>
      </c>
      <c r="V27" s="225">
        <f>ROUND(E27*U27,2)</f>
        <v>0</v>
      </c>
      <c r="W27" s="225"/>
      <c r="X27" s="225" t="s">
        <v>156</v>
      </c>
      <c r="Y27" s="216"/>
      <c r="Z27" s="216"/>
      <c r="AA27" s="216"/>
      <c r="AB27" s="216"/>
      <c r="AC27" s="216"/>
      <c r="AD27" s="216"/>
      <c r="AE27" s="216"/>
      <c r="AF27" s="216"/>
      <c r="AG27" s="216" t="s">
        <v>157</v>
      </c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</row>
    <row r="28" spans="1:60" outlineLevel="1" x14ac:dyDescent="0.2">
      <c r="A28" s="223"/>
      <c r="B28" s="224"/>
      <c r="C28" s="247" t="s">
        <v>185</v>
      </c>
      <c r="D28" s="243"/>
      <c r="E28" s="243"/>
      <c r="F28" s="243"/>
      <c r="G28" s="243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16"/>
      <c r="Z28" s="216"/>
      <c r="AA28" s="216"/>
      <c r="AB28" s="216"/>
      <c r="AC28" s="216"/>
      <c r="AD28" s="216"/>
      <c r="AE28" s="216"/>
      <c r="AF28" s="216"/>
      <c r="AG28" s="216" t="s">
        <v>159</v>
      </c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42" t="str">
        <f>C28</f>
        <v>Náklady zhotovitele, které vzniknou v souvislosti s povinnostmi zhotovitele při předání a převzetí díla.</v>
      </c>
      <c r="BB28" s="216"/>
      <c r="BC28" s="216"/>
      <c r="BD28" s="216"/>
      <c r="BE28" s="216"/>
      <c r="BF28" s="216"/>
      <c r="BG28" s="216"/>
      <c r="BH28" s="216"/>
    </row>
    <row r="29" spans="1:60" x14ac:dyDescent="0.2">
      <c r="A29" s="3"/>
      <c r="B29" s="4"/>
      <c r="C29" s="249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E29">
        <v>15</v>
      </c>
      <c r="AF29">
        <v>21</v>
      </c>
      <c r="AG29" t="s">
        <v>136</v>
      </c>
    </row>
    <row r="30" spans="1:60" x14ac:dyDescent="0.2">
      <c r="A30" s="219"/>
      <c r="B30" s="220" t="s">
        <v>29</v>
      </c>
      <c r="C30" s="250"/>
      <c r="D30" s="221"/>
      <c r="E30" s="222"/>
      <c r="F30" s="222"/>
      <c r="G30" s="244">
        <f>G8+G18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f>SUMIF(L7:L28,AE29,G7:G28)</f>
        <v>0</v>
      </c>
      <c r="AF30">
        <f>SUMIF(L7:L28,AF29,G7:G28)</f>
        <v>0</v>
      </c>
      <c r="AG30" t="s">
        <v>186</v>
      </c>
    </row>
    <row r="31" spans="1:60" x14ac:dyDescent="0.2">
      <c r="C31" s="251"/>
      <c r="D31" s="10"/>
      <c r="AG31" t="s">
        <v>187</v>
      </c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f1aWCGXcfFLtCvLEGmOfYniCmm4/T0e5Igg++tkipdkYosJoqFdD39EFQ3dk+T3nGVp3PwNS6q5NnAW3Km+uQ==" saltValue="6UB0H4RTRuOWuzeBx0FuzQ==" spinCount="100000" sheet="1"/>
  <mergeCells count="12">
    <mergeCell ref="C14:G14"/>
    <mergeCell ref="C17:G17"/>
    <mergeCell ref="C20:G20"/>
    <mergeCell ref="C23:G23"/>
    <mergeCell ref="C25:G25"/>
    <mergeCell ref="C28:G28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25114-4F08-4C3E-A157-368BC5F01D9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1" customWidth="1"/>
    <col min="3" max="3" width="63.28515625" style="18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1" t="s">
        <v>188</v>
      </c>
      <c r="B1" s="201"/>
      <c r="C1" s="201"/>
      <c r="D1" s="201"/>
      <c r="E1" s="201"/>
      <c r="F1" s="201"/>
      <c r="G1" s="201"/>
      <c r="AG1" t="s">
        <v>122</v>
      </c>
    </row>
    <row r="2" spans="1:60" ht="24.95" customHeight="1" x14ac:dyDescent="0.2">
      <c r="A2" s="202" t="s">
        <v>7</v>
      </c>
      <c r="B2" s="49" t="s">
        <v>43</v>
      </c>
      <c r="C2" s="205" t="s">
        <v>44</v>
      </c>
      <c r="D2" s="203"/>
      <c r="E2" s="203"/>
      <c r="F2" s="203"/>
      <c r="G2" s="204"/>
      <c r="AG2" t="s">
        <v>123</v>
      </c>
    </row>
    <row r="3" spans="1:60" ht="24.95" customHeight="1" x14ac:dyDescent="0.2">
      <c r="A3" s="202" t="s">
        <v>8</v>
      </c>
      <c r="B3" s="49" t="s">
        <v>60</v>
      </c>
      <c r="C3" s="205" t="s">
        <v>61</v>
      </c>
      <c r="D3" s="203"/>
      <c r="E3" s="203"/>
      <c r="F3" s="203"/>
      <c r="G3" s="204"/>
      <c r="AC3" s="181" t="s">
        <v>123</v>
      </c>
      <c r="AG3" t="s">
        <v>126</v>
      </c>
    </row>
    <row r="4" spans="1:60" ht="24.95" customHeight="1" x14ac:dyDescent="0.2">
      <c r="A4" s="206" t="s">
        <v>9</v>
      </c>
      <c r="B4" s="207" t="s">
        <v>58</v>
      </c>
      <c r="C4" s="208" t="s">
        <v>62</v>
      </c>
      <c r="D4" s="209"/>
      <c r="E4" s="209"/>
      <c r="F4" s="209"/>
      <c r="G4" s="210"/>
      <c r="AG4" t="s">
        <v>127</v>
      </c>
    </row>
    <row r="5" spans="1:60" x14ac:dyDescent="0.2">
      <c r="D5" s="10"/>
    </row>
    <row r="6" spans="1:60" ht="38.25" x14ac:dyDescent="0.2">
      <c r="A6" s="212" t="s">
        <v>128</v>
      </c>
      <c r="B6" s="214" t="s">
        <v>129</v>
      </c>
      <c r="C6" s="214" t="s">
        <v>130</v>
      </c>
      <c r="D6" s="213" t="s">
        <v>131</v>
      </c>
      <c r="E6" s="212" t="s">
        <v>132</v>
      </c>
      <c r="F6" s="211" t="s">
        <v>133</v>
      </c>
      <c r="G6" s="212" t="s">
        <v>29</v>
      </c>
      <c r="H6" s="215" t="s">
        <v>30</v>
      </c>
      <c r="I6" s="215" t="s">
        <v>134</v>
      </c>
      <c r="J6" s="215" t="s">
        <v>31</v>
      </c>
      <c r="K6" s="215" t="s">
        <v>135</v>
      </c>
      <c r="L6" s="215" t="s">
        <v>136</v>
      </c>
      <c r="M6" s="215" t="s">
        <v>137</v>
      </c>
      <c r="N6" s="215" t="s">
        <v>138</v>
      </c>
      <c r="O6" s="215" t="s">
        <v>139</v>
      </c>
      <c r="P6" s="215" t="s">
        <v>140</v>
      </c>
      <c r="Q6" s="215" t="s">
        <v>141</v>
      </c>
      <c r="R6" s="215" t="s">
        <v>142</v>
      </c>
      <c r="S6" s="215" t="s">
        <v>143</v>
      </c>
      <c r="T6" s="215" t="s">
        <v>144</v>
      </c>
      <c r="U6" s="215" t="s">
        <v>145</v>
      </c>
      <c r="V6" s="215" t="s">
        <v>146</v>
      </c>
      <c r="W6" s="215" t="s">
        <v>147</v>
      </c>
      <c r="X6" s="215" t="s">
        <v>148</v>
      </c>
    </row>
    <row r="7" spans="1:60" hidden="1" x14ac:dyDescent="0.2">
      <c r="A7" s="3"/>
      <c r="B7" s="4"/>
      <c r="C7" s="4"/>
      <c r="D7" s="6"/>
      <c r="E7" s="21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60" x14ac:dyDescent="0.2">
      <c r="A8" s="229" t="s">
        <v>149</v>
      </c>
      <c r="B8" s="230" t="s">
        <v>70</v>
      </c>
      <c r="C8" s="245" t="s">
        <v>71</v>
      </c>
      <c r="D8" s="231"/>
      <c r="E8" s="232"/>
      <c r="F8" s="233"/>
      <c r="G8" s="233">
        <f>SUMIF(AG9:AG58,"&lt;&gt;NOR",G9:G58)</f>
        <v>0</v>
      </c>
      <c r="H8" s="233"/>
      <c r="I8" s="233">
        <f>SUM(I9:I58)</f>
        <v>0</v>
      </c>
      <c r="J8" s="233"/>
      <c r="K8" s="233">
        <f>SUM(K9:K58)</f>
        <v>0</v>
      </c>
      <c r="L8" s="233"/>
      <c r="M8" s="233">
        <f>SUM(M9:M58)</f>
        <v>0</v>
      </c>
      <c r="N8" s="233"/>
      <c r="O8" s="233">
        <f>SUM(O9:O58)</f>
        <v>0</v>
      </c>
      <c r="P8" s="233"/>
      <c r="Q8" s="233">
        <f>SUM(Q9:Q58)</f>
        <v>0</v>
      </c>
      <c r="R8" s="233"/>
      <c r="S8" s="233"/>
      <c r="T8" s="234"/>
      <c r="U8" s="228"/>
      <c r="V8" s="228">
        <f>SUM(V9:V58)</f>
        <v>354.5</v>
      </c>
      <c r="W8" s="228"/>
      <c r="X8" s="228"/>
      <c r="AG8" t="s">
        <v>150</v>
      </c>
    </row>
    <row r="9" spans="1:60" outlineLevel="1" x14ac:dyDescent="0.2">
      <c r="A9" s="235">
        <v>1</v>
      </c>
      <c r="B9" s="236" t="s">
        <v>189</v>
      </c>
      <c r="C9" s="246" t="s">
        <v>190</v>
      </c>
      <c r="D9" s="237" t="s">
        <v>191</v>
      </c>
      <c r="E9" s="238">
        <v>55.496899999999997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0</v>
      </c>
      <c r="O9" s="240">
        <f>ROUND(E9*N9,2)</f>
        <v>0</v>
      </c>
      <c r="P9" s="240">
        <v>0</v>
      </c>
      <c r="Q9" s="240">
        <f>ROUND(E9*P9,2)</f>
        <v>0</v>
      </c>
      <c r="R9" s="240" t="s">
        <v>192</v>
      </c>
      <c r="S9" s="240" t="s">
        <v>154</v>
      </c>
      <c r="T9" s="241" t="s">
        <v>154</v>
      </c>
      <c r="U9" s="225">
        <v>3.5329999999999999</v>
      </c>
      <c r="V9" s="225">
        <f>ROUND(E9*U9,2)</f>
        <v>196.07</v>
      </c>
      <c r="W9" s="225"/>
      <c r="X9" s="225" t="s">
        <v>193</v>
      </c>
      <c r="Y9" s="216"/>
      <c r="Z9" s="216"/>
      <c r="AA9" s="216"/>
      <c r="AB9" s="216"/>
      <c r="AC9" s="216"/>
      <c r="AD9" s="216"/>
      <c r="AE9" s="216"/>
      <c r="AF9" s="216"/>
      <c r="AG9" s="216" t="s">
        <v>194</v>
      </c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</row>
    <row r="10" spans="1:60" outlineLevel="1" x14ac:dyDescent="0.2">
      <c r="A10" s="223"/>
      <c r="B10" s="224"/>
      <c r="C10" s="263" t="s">
        <v>195</v>
      </c>
      <c r="D10" s="254"/>
      <c r="E10" s="254"/>
      <c r="F10" s="254"/>
      <c r="G10" s="254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16"/>
      <c r="Z10" s="216"/>
      <c r="AA10" s="216"/>
      <c r="AB10" s="216"/>
      <c r="AC10" s="216"/>
      <c r="AD10" s="216"/>
      <c r="AE10" s="216"/>
      <c r="AF10" s="216"/>
      <c r="AG10" s="216" t="s">
        <v>196</v>
      </c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</row>
    <row r="11" spans="1:60" outlineLevel="1" x14ac:dyDescent="0.2">
      <c r="A11" s="223"/>
      <c r="B11" s="224"/>
      <c r="C11" s="248" t="s">
        <v>197</v>
      </c>
      <c r="D11" s="226"/>
      <c r="E11" s="227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16"/>
      <c r="Z11" s="216"/>
      <c r="AA11" s="216"/>
      <c r="AB11" s="216"/>
      <c r="AC11" s="216"/>
      <c r="AD11" s="216"/>
      <c r="AE11" s="216"/>
      <c r="AF11" s="216"/>
      <c r="AG11" s="216" t="s">
        <v>168</v>
      </c>
      <c r="AH11" s="216">
        <v>0</v>
      </c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</row>
    <row r="12" spans="1:60" outlineLevel="1" x14ac:dyDescent="0.2">
      <c r="A12" s="223"/>
      <c r="B12" s="224"/>
      <c r="C12" s="248" t="s">
        <v>198</v>
      </c>
      <c r="D12" s="226"/>
      <c r="E12" s="227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16"/>
      <c r="Z12" s="216"/>
      <c r="AA12" s="216"/>
      <c r="AB12" s="216"/>
      <c r="AC12" s="216"/>
      <c r="AD12" s="216"/>
      <c r="AE12" s="216"/>
      <c r="AF12" s="216"/>
      <c r="AG12" s="216" t="s">
        <v>168</v>
      </c>
      <c r="AH12" s="216">
        <v>0</v>
      </c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</row>
    <row r="13" spans="1:60" outlineLevel="1" x14ac:dyDescent="0.2">
      <c r="A13" s="223"/>
      <c r="B13" s="224"/>
      <c r="C13" s="248" t="s">
        <v>199</v>
      </c>
      <c r="D13" s="226"/>
      <c r="E13" s="227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16"/>
      <c r="Z13" s="216"/>
      <c r="AA13" s="216"/>
      <c r="AB13" s="216"/>
      <c r="AC13" s="216"/>
      <c r="AD13" s="216"/>
      <c r="AE13" s="216"/>
      <c r="AF13" s="216"/>
      <c r="AG13" s="216" t="s">
        <v>168</v>
      </c>
      <c r="AH13" s="216">
        <v>0</v>
      </c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</row>
    <row r="14" spans="1:60" outlineLevel="1" x14ac:dyDescent="0.2">
      <c r="A14" s="223"/>
      <c r="B14" s="224"/>
      <c r="C14" s="248" t="s">
        <v>200</v>
      </c>
      <c r="D14" s="226"/>
      <c r="E14" s="227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16"/>
      <c r="Z14" s="216"/>
      <c r="AA14" s="216"/>
      <c r="AB14" s="216"/>
      <c r="AC14" s="216"/>
      <c r="AD14" s="216"/>
      <c r="AE14" s="216"/>
      <c r="AF14" s="216"/>
      <c r="AG14" s="216" t="s">
        <v>168</v>
      </c>
      <c r="AH14" s="216">
        <v>0</v>
      </c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</row>
    <row r="15" spans="1:60" ht="22.5" outlineLevel="1" x14ac:dyDescent="0.2">
      <c r="A15" s="223"/>
      <c r="B15" s="224"/>
      <c r="C15" s="248" t="s">
        <v>201</v>
      </c>
      <c r="D15" s="226"/>
      <c r="E15" s="227">
        <v>6.6976000000000004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16"/>
      <c r="Z15" s="216"/>
      <c r="AA15" s="216"/>
      <c r="AB15" s="216"/>
      <c r="AC15" s="216"/>
      <c r="AD15" s="216"/>
      <c r="AE15" s="216"/>
      <c r="AF15" s="216"/>
      <c r="AG15" s="216" t="s">
        <v>168</v>
      </c>
      <c r="AH15" s="216">
        <v>0</v>
      </c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</row>
    <row r="16" spans="1:60" ht="22.5" outlineLevel="1" x14ac:dyDescent="0.2">
      <c r="A16" s="223"/>
      <c r="B16" s="224"/>
      <c r="C16" s="248" t="s">
        <v>202</v>
      </c>
      <c r="D16" s="226"/>
      <c r="E16" s="227">
        <v>27.263500000000001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16"/>
      <c r="Z16" s="216"/>
      <c r="AA16" s="216"/>
      <c r="AB16" s="216"/>
      <c r="AC16" s="216"/>
      <c r="AD16" s="216"/>
      <c r="AE16" s="216"/>
      <c r="AF16" s="216"/>
      <c r="AG16" s="216" t="s">
        <v>168</v>
      </c>
      <c r="AH16" s="216">
        <v>0</v>
      </c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</row>
    <row r="17" spans="1:60" outlineLevel="1" x14ac:dyDescent="0.2">
      <c r="A17" s="223"/>
      <c r="B17" s="224"/>
      <c r="C17" s="248" t="s">
        <v>199</v>
      </c>
      <c r="D17" s="226"/>
      <c r="E17" s="227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16"/>
      <c r="Z17" s="216"/>
      <c r="AA17" s="216"/>
      <c r="AB17" s="216"/>
      <c r="AC17" s="216"/>
      <c r="AD17" s="216"/>
      <c r="AE17" s="216"/>
      <c r="AF17" s="216"/>
      <c r="AG17" s="216" t="s">
        <v>168</v>
      </c>
      <c r="AH17" s="216">
        <v>0</v>
      </c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</row>
    <row r="18" spans="1:60" outlineLevel="1" x14ac:dyDescent="0.2">
      <c r="A18" s="223"/>
      <c r="B18" s="224"/>
      <c r="C18" s="248" t="s">
        <v>203</v>
      </c>
      <c r="D18" s="226"/>
      <c r="E18" s="227">
        <v>21.535799999999998</v>
      </c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16"/>
      <c r="Z18" s="216"/>
      <c r="AA18" s="216"/>
      <c r="AB18" s="216"/>
      <c r="AC18" s="216"/>
      <c r="AD18" s="216"/>
      <c r="AE18" s="216"/>
      <c r="AF18" s="216"/>
      <c r="AG18" s="216" t="s">
        <v>168</v>
      </c>
      <c r="AH18" s="216">
        <v>0</v>
      </c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</row>
    <row r="19" spans="1:60" outlineLevel="1" x14ac:dyDescent="0.2">
      <c r="A19" s="235">
        <v>2</v>
      </c>
      <c r="B19" s="236" t="s">
        <v>204</v>
      </c>
      <c r="C19" s="246" t="s">
        <v>205</v>
      </c>
      <c r="D19" s="237" t="s">
        <v>191</v>
      </c>
      <c r="E19" s="238">
        <v>55.496899999999997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21</v>
      </c>
      <c r="M19" s="240">
        <f>G19*(1+L19/100)</f>
        <v>0</v>
      </c>
      <c r="N19" s="240">
        <v>0</v>
      </c>
      <c r="O19" s="240">
        <f>ROUND(E19*N19,2)</f>
        <v>0</v>
      </c>
      <c r="P19" s="240">
        <v>0</v>
      </c>
      <c r="Q19" s="240">
        <f>ROUND(E19*P19,2)</f>
        <v>0</v>
      </c>
      <c r="R19" s="240" t="s">
        <v>192</v>
      </c>
      <c r="S19" s="240" t="s">
        <v>154</v>
      </c>
      <c r="T19" s="241" t="s">
        <v>154</v>
      </c>
      <c r="U19" s="225">
        <v>0.34499999999999997</v>
      </c>
      <c r="V19" s="225">
        <f>ROUND(E19*U19,2)</f>
        <v>19.149999999999999</v>
      </c>
      <c r="W19" s="225"/>
      <c r="X19" s="225" t="s">
        <v>193</v>
      </c>
      <c r="Y19" s="216"/>
      <c r="Z19" s="216"/>
      <c r="AA19" s="216"/>
      <c r="AB19" s="216"/>
      <c r="AC19" s="216"/>
      <c r="AD19" s="216"/>
      <c r="AE19" s="216"/>
      <c r="AF19" s="216"/>
      <c r="AG19" s="216" t="s">
        <v>194</v>
      </c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</row>
    <row r="20" spans="1:60" outlineLevel="1" x14ac:dyDescent="0.2">
      <c r="A20" s="223"/>
      <c r="B20" s="224"/>
      <c r="C20" s="263" t="s">
        <v>206</v>
      </c>
      <c r="D20" s="254"/>
      <c r="E20" s="254"/>
      <c r="F20" s="254"/>
      <c r="G20" s="254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16"/>
      <c r="Z20" s="216"/>
      <c r="AA20" s="216"/>
      <c r="AB20" s="216"/>
      <c r="AC20" s="216"/>
      <c r="AD20" s="216"/>
      <c r="AE20" s="216"/>
      <c r="AF20" s="216"/>
      <c r="AG20" s="216" t="s">
        <v>196</v>
      </c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42" t="str">
        <f>C20</f>
        <v>bez naložení do dopravní nádoby, ale s vyprázdněním dopravní nádoby na hromadu nebo na dopravní prostředek,</v>
      </c>
      <c r="BB20" s="216"/>
      <c r="BC20" s="216"/>
      <c r="BD20" s="216"/>
      <c r="BE20" s="216"/>
      <c r="BF20" s="216"/>
      <c r="BG20" s="216"/>
      <c r="BH20" s="216"/>
    </row>
    <row r="21" spans="1:60" ht="22.5" outlineLevel="1" x14ac:dyDescent="0.2">
      <c r="A21" s="235">
        <v>3</v>
      </c>
      <c r="B21" s="236" t="s">
        <v>207</v>
      </c>
      <c r="C21" s="246" t="s">
        <v>208</v>
      </c>
      <c r="D21" s="237" t="s">
        <v>191</v>
      </c>
      <c r="E21" s="238">
        <v>21.09225</v>
      </c>
      <c r="F21" s="239"/>
      <c r="G21" s="240">
        <f>ROUND(E21*F21,2)</f>
        <v>0</v>
      </c>
      <c r="H21" s="239"/>
      <c r="I21" s="240">
        <f>ROUND(E21*H21,2)</f>
        <v>0</v>
      </c>
      <c r="J21" s="239"/>
      <c r="K21" s="240">
        <f>ROUND(E21*J21,2)</f>
        <v>0</v>
      </c>
      <c r="L21" s="240">
        <v>21</v>
      </c>
      <c r="M21" s="240">
        <f>G21*(1+L21/100)</f>
        <v>0</v>
      </c>
      <c r="N21" s="240">
        <v>0</v>
      </c>
      <c r="O21" s="240">
        <f>ROUND(E21*N21,2)</f>
        <v>0</v>
      </c>
      <c r="P21" s="240">
        <v>0</v>
      </c>
      <c r="Q21" s="240">
        <f>ROUND(E21*P21,2)</f>
        <v>0</v>
      </c>
      <c r="R21" s="240" t="s">
        <v>192</v>
      </c>
      <c r="S21" s="240" t="s">
        <v>154</v>
      </c>
      <c r="T21" s="241" t="s">
        <v>154</v>
      </c>
      <c r="U21" s="225">
        <v>1.0999999999999999E-2</v>
      </c>
      <c r="V21" s="225">
        <f>ROUND(E21*U21,2)</f>
        <v>0.23</v>
      </c>
      <c r="W21" s="225"/>
      <c r="X21" s="225" t="s">
        <v>193</v>
      </c>
      <c r="Y21" s="216"/>
      <c r="Z21" s="216"/>
      <c r="AA21" s="216"/>
      <c r="AB21" s="216"/>
      <c r="AC21" s="216"/>
      <c r="AD21" s="216"/>
      <c r="AE21" s="216"/>
      <c r="AF21" s="216"/>
      <c r="AG21" s="216" t="s">
        <v>194</v>
      </c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</row>
    <row r="22" spans="1:60" outlineLevel="1" x14ac:dyDescent="0.2">
      <c r="A22" s="223"/>
      <c r="B22" s="224"/>
      <c r="C22" s="263" t="s">
        <v>209</v>
      </c>
      <c r="D22" s="254"/>
      <c r="E22" s="254"/>
      <c r="F22" s="254"/>
      <c r="G22" s="254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16"/>
      <c r="Z22" s="216"/>
      <c r="AA22" s="216"/>
      <c r="AB22" s="216"/>
      <c r="AC22" s="216"/>
      <c r="AD22" s="216"/>
      <c r="AE22" s="216"/>
      <c r="AF22" s="216"/>
      <c r="AG22" s="216" t="s">
        <v>196</v>
      </c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</row>
    <row r="23" spans="1:60" outlineLevel="1" x14ac:dyDescent="0.2">
      <c r="A23" s="223"/>
      <c r="B23" s="224"/>
      <c r="C23" s="248" t="s">
        <v>210</v>
      </c>
      <c r="D23" s="226"/>
      <c r="E23" s="227">
        <v>21.09225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16"/>
      <c r="Z23" s="216"/>
      <c r="AA23" s="216"/>
      <c r="AB23" s="216"/>
      <c r="AC23" s="216"/>
      <c r="AD23" s="216"/>
      <c r="AE23" s="216"/>
      <c r="AF23" s="216"/>
      <c r="AG23" s="216" t="s">
        <v>168</v>
      </c>
      <c r="AH23" s="216">
        <v>0</v>
      </c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</row>
    <row r="24" spans="1:60" outlineLevel="1" x14ac:dyDescent="0.2">
      <c r="A24" s="235">
        <v>4</v>
      </c>
      <c r="B24" s="236" t="s">
        <v>211</v>
      </c>
      <c r="C24" s="246" t="s">
        <v>212</v>
      </c>
      <c r="D24" s="237" t="s">
        <v>191</v>
      </c>
      <c r="E24" s="238">
        <v>89.90155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21</v>
      </c>
      <c r="M24" s="240">
        <f>G24*(1+L24/100)</f>
        <v>0</v>
      </c>
      <c r="N24" s="240">
        <v>0</v>
      </c>
      <c r="O24" s="240">
        <f>ROUND(E24*N24,2)</f>
        <v>0</v>
      </c>
      <c r="P24" s="240">
        <v>0</v>
      </c>
      <c r="Q24" s="240">
        <f>ROUND(E24*P24,2)</f>
        <v>0</v>
      </c>
      <c r="R24" s="240" t="s">
        <v>192</v>
      </c>
      <c r="S24" s="240" t="s">
        <v>154</v>
      </c>
      <c r="T24" s="241" t="s">
        <v>154</v>
      </c>
      <c r="U24" s="225">
        <v>0.66800000000000004</v>
      </c>
      <c r="V24" s="225">
        <f>ROUND(E24*U24,2)</f>
        <v>60.05</v>
      </c>
      <c r="W24" s="225"/>
      <c r="X24" s="225" t="s">
        <v>193</v>
      </c>
      <c r="Y24" s="216"/>
      <c r="Z24" s="216"/>
      <c r="AA24" s="216"/>
      <c r="AB24" s="216"/>
      <c r="AC24" s="216"/>
      <c r="AD24" s="216"/>
      <c r="AE24" s="216"/>
      <c r="AF24" s="216"/>
      <c r="AG24" s="216" t="s">
        <v>194</v>
      </c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</row>
    <row r="25" spans="1:60" outlineLevel="1" x14ac:dyDescent="0.2">
      <c r="A25" s="223"/>
      <c r="B25" s="224"/>
      <c r="C25" s="263" t="s">
        <v>213</v>
      </c>
      <c r="D25" s="254"/>
      <c r="E25" s="254"/>
      <c r="F25" s="254"/>
      <c r="G25" s="25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16"/>
      <c r="Z25" s="216"/>
      <c r="AA25" s="216"/>
      <c r="AB25" s="216"/>
      <c r="AC25" s="216"/>
      <c r="AD25" s="216"/>
      <c r="AE25" s="216"/>
      <c r="AF25" s="216"/>
      <c r="AG25" s="216" t="s">
        <v>196</v>
      </c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</row>
    <row r="26" spans="1:60" outlineLevel="1" x14ac:dyDescent="0.2">
      <c r="A26" s="223"/>
      <c r="B26" s="224"/>
      <c r="C26" s="248" t="s">
        <v>214</v>
      </c>
      <c r="D26" s="226"/>
      <c r="E26" s="227">
        <v>68.809299999999993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16"/>
      <c r="Z26" s="216"/>
      <c r="AA26" s="216"/>
      <c r="AB26" s="216"/>
      <c r="AC26" s="216"/>
      <c r="AD26" s="216"/>
      <c r="AE26" s="216"/>
      <c r="AF26" s="216"/>
      <c r="AG26" s="216" t="s">
        <v>168</v>
      </c>
      <c r="AH26" s="216">
        <v>0</v>
      </c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</row>
    <row r="27" spans="1:60" outlineLevel="1" x14ac:dyDescent="0.2">
      <c r="A27" s="223"/>
      <c r="B27" s="224"/>
      <c r="C27" s="248" t="s">
        <v>215</v>
      </c>
      <c r="D27" s="226"/>
      <c r="E27" s="227">
        <v>21.09225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16"/>
      <c r="Z27" s="216"/>
      <c r="AA27" s="216"/>
      <c r="AB27" s="216"/>
      <c r="AC27" s="216"/>
      <c r="AD27" s="216"/>
      <c r="AE27" s="216"/>
      <c r="AF27" s="216"/>
      <c r="AG27" s="216" t="s">
        <v>168</v>
      </c>
      <c r="AH27" s="216">
        <v>0</v>
      </c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</row>
    <row r="28" spans="1:60" ht="22.5" outlineLevel="1" x14ac:dyDescent="0.2">
      <c r="A28" s="235">
        <v>5</v>
      </c>
      <c r="B28" s="236" t="s">
        <v>216</v>
      </c>
      <c r="C28" s="246" t="s">
        <v>217</v>
      </c>
      <c r="D28" s="237" t="s">
        <v>191</v>
      </c>
      <c r="E28" s="238">
        <v>21.09225</v>
      </c>
      <c r="F28" s="239"/>
      <c r="G28" s="240">
        <f>ROUND(E28*F28,2)</f>
        <v>0</v>
      </c>
      <c r="H28" s="239"/>
      <c r="I28" s="240">
        <f>ROUND(E28*H28,2)</f>
        <v>0</v>
      </c>
      <c r="J28" s="239"/>
      <c r="K28" s="240">
        <f>ROUND(E28*J28,2)</f>
        <v>0</v>
      </c>
      <c r="L28" s="240">
        <v>21</v>
      </c>
      <c r="M28" s="240">
        <f>G28*(1+L28/100)</f>
        <v>0</v>
      </c>
      <c r="N28" s="240">
        <v>0</v>
      </c>
      <c r="O28" s="240">
        <f>ROUND(E28*N28,2)</f>
        <v>0</v>
      </c>
      <c r="P28" s="240">
        <v>0</v>
      </c>
      <c r="Q28" s="240">
        <f>ROUND(E28*P28,2)</f>
        <v>0</v>
      </c>
      <c r="R28" s="240" t="s">
        <v>192</v>
      </c>
      <c r="S28" s="240" t="s">
        <v>154</v>
      </c>
      <c r="T28" s="241" t="s">
        <v>154</v>
      </c>
      <c r="U28" s="225">
        <v>0.59099999999999997</v>
      </c>
      <c r="V28" s="225">
        <f>ROUND(E28*U28,2)</f>
        <v>12.47</v>
      </c>
      <c r="W28" s="225"/>
      <c r="X28" s="225" t="s">
        <v>193</v>
      </c>
      <c r="Y28" s="216"/>
      <c r="Z28" s="216"/>
      <c r="AA28" s="216"/>
      <c r="AB28" s="216"/>
      <c r="AC28" s="216"/>
      <c r="AD28" s="216"/>
      <c r="AE28" s="216"/>
      <c r="AF28" s="216"/>
      <c r="AG28" s="216" t="s">
        <v>194</v>
      </c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</row>
    <row r="29" spans="1:60" outlineLevel="1" x14ac:dyDescent="0.2">
      <c r="A29" s="223"/>
      <c r="B29" s="224"/>
      <c r="C29" s="263" t="s">
        <v>213</v>
      </c>
      <c r="D29" s="254"/>
      <c r="E29" s="254"/>
      <c r="F29" s="254"/>
      <c r="G29" s="254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16"/>
      <c r="Z29" s="216"/>
      <c r="AA29" s="216"/>
      <c r="AB29" s="216"/>
      <c r="AC29" s="216"/>
      <c r="AD29" s="216"/>
      <c r="AE29" s="216"/>
      <c r="AF29" s="216"/>
      <c r="AG29" s="216" t="s">
        <v>196</v>
      </c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</row>
    <row r="30" spans="1:60" outlineLevel="1" x14ac:dyDescent="0.2">
      <c r="A30" s="223"/>
      <c r="B30" s="224"/>
      <c r="C30" s="248" t="s">
        <v>210</v>
      </c>
      <c r="D30" s="226"/>
      <c r="E30" s="227">
        <v>21.09225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16"/>
      <c r="Z30" s="216"/>
      <c r="AA30" s="216"/>
      <c r="AB30" s="216"/>
      <c r="AC30" s="216"/>
      <c r="AD30" s="216"/>
      <c r="AE30" s="216"/>
      <c r="AF30" s="216"/>
      <c r="AG30" s="216" t="s">
        <v>168</v>
      </c>
      <c r="AH30" s="216">
        <v>0</v>
      </c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</row>
    <row r="31" spans="1:60" ht="22.5" outlineLevel="1" x14ac:dyDescent="0.2">
      <c r="A31" s="235">
        <v>6</v>
      </c>
      <c r="B31" s="236" t="s">
        <v>218</v>
      </c>
      <c r="C31" s="246" t="s">
        <v>219</v>
      </c>
      <c r="D31" s="237" t="s">
        <v>191</v>
      </c>
      <c r="E31" s="238">
        <v>89.90155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21</v>
      </c>
      <c r="M31" s="240">
        <f>G31*(1+L31/100)</f>
        <v>0</v>
      </c>
      <c r="N31" s="240">
        <v>0</v>
      </c>
      <c r="O31" s="240">
        <f>ROUND(E31*N31,2)</f>
        <v>0</v>
      </c>
      <c r="P31" s="240">
        <v>0</v>
      </c>
      <c r="Q31" s="240">
        <f>ROUND(E31*P31,2)</f>
        <v>0</v>
      </c>
      <c r="R31" s="240" t="s">
        <v>192</v>
      </c>
      <c r="S31" s="240" t="s">
        <v>154</v>
      </c>
      <c r="T31" s="241" t="s">
        <v>154</v>
      </c>
      <c r="U31" s="225">
        <v>0.65200000000000002</v>
      </c>
      <c r="V31" s="225">
        <f>ROUND(E31*U31,2)</f>
        <v>58.62</v>
      </c>
      <c r="W31" s="225"/>
      <c r="X31" s="225" t="s">
        <v>193</v>
      </c>
      <c r="Y31" s="216"/>
      <c r="Z31" s="216"/>
      <c r="AA31" s="216"/>
      <c r="AB31" s="216"/>
      <c r="AC31" s="216"/>
      <c r="AD31" s="216"/>
      <c r="AE31" s="216"/>
      <c r="AF31" s="216"/>
      <c r="AG31" s="216" t="s">
        <v>194</v>
      </c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</row>
    <row r="32" spans="1:60" outlineLevel="1" x14ac:dyDescent="0.2">
      <c r="A32" s="223"/>
      <c r="B32" s="224"/>
      <c r="C32" s="248" t="s">
        <v>214</v>
      </c>
      <c r="D32" s="226"/>
      <c r="E32" s="227">
        <v>68.809299999999993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16"/>
      <c r="Z32" s="216"/>
      <c r="AA32" s="216"/>
      <c r="AB32" s="216"/>
      <c r="AC32" s="216"/>
      <c r="AD32" s="216"/>
      <c r="AE32" s="216"/>
      <c r="AF32" s="216"/>
      <c r="AG32" s="216" t="s">
        <v>168</v>
      </c>
      <c r="AH32" s="216">
        <v>0</v>
      </c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</row>
    <row r="33" spans="1:60" outlineLevel="1" x14ac:dyDescent="0.2">
      <c r="A33" s="223"/>
      <c r="B33" s="224"/>
      <c r="C33" s="248" t="s">
        <v>215</v>
      </c>
      <c r="D33" s="226"/>
      <c r="E33" s="227">
        <v>21.09225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16"/>
      <c r="Z33" s="216"/>
      <c r="AA33" s="216"/>
      <c r="AB33" s="216"/>
      <c r="AC33" s="216"/>
      <c r="AD33" s="216"/>
      <c r="AE33" s="216"/>
      <c r="AF33" s="216"/>
      <c r="AG33" s="216" t="s">
        <v>168</v>
      </c>
      <c r="AH33" s="216">
        <v>0</v>
      </c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</row>
    <row r="34" spans="1:60" outlineLevel="1" x14ac:dyDescent="0.2">
      <c r="A34" s="235">
        <v>7</v>
      </c>
      <c r="B34" s="236" t="s">
        <v>220</v>
      </c>
      <c r="C34" s="246" t="s">
        <v>221</v>
      </c>
      <c r="D34" s="237" t="s">
        <v>191</v>
      </c>
      <c r="E34" s="238">
        <v>21.09225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21</v>
      </c>
      <c r="M34" s="240">
        <f>G34*(1+L34/100)</f>
        <v>0</v>
      </c>
      <c r="N34" s="240">
        <v>0</v>
      </c>
      <c r="O34" s="240">
        <f>ROUND(E34*N34,2)</f>
        <v>0</v>
      </c>
      <c r="P34" s="240">
        <v>0</v>
      </c>
      <c r="Q34" s="240">
        <f>ROUND(E34*P34,2)</f>
        <v>0</v>
      </c>
      <c r="R34" s="240" t="s">
        <v>192</v>
      </c>
      <c r="S34" s="240" t="s">
        <v>154</v>
      </c>
      <c r="T34" s="241" t="s">
        <v>154</v>
      </c>
      <c r="U34" s="225">
        <v>3.1E-2</v>
      </c>
      <c r="V34" s="225">
        <f>ROUND(E34*U34,2)</f>
        <v>0.65</v>
      </c>
      <c r="W34" s="225"/>
      <c r="X34" s="225" t="s">
        <v>193</v>
      </c>
      <c r="Y34" s="216"/>
      <c r="Z34" s="216"/>
      <c r="AA34" s="216"/>
      <c r="AB34" s="216"/>
      <c r="AC34" s="216"/>
      <c r="AD34" s="216"/>
      <c r="AE34" s="216"/>
      <c r="AF34" s="216"/>
      <c r="AG34" s="216" t="s">
        <v>194</v>
      </c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</row>
    <row r="35" spans="1:60" outlineLevel="1" x14ac:dyDescent="0.2">
      <c r="A35" s="223"/>
      <c r="B35" s="224"/>
      <c r="C35" s="247" t="s">
        <v>222</v>
      </c>
      <c r="D35" s="243"/>
      <c r="E35" s="243"/>
      <c r="F35" s="243"/>
      <c r="G35" s="243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16"/>
      <c r="Z35" s="216"/>
      <c r="AA35" s="216"/>
      <c r="AB35" s="216"/>
      <c r="AC35" s="216"/>
      <c r="AD35" s="216"/>
      <c r="AE35" s="216"/>
      <c r="AF35" s="216"/>
      <c r="AG35" s="216" t="s">
        <v>159</v>
      </c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42" t="str">
        <f>C35</f>
        <v>Uložení sypaniny do násypů nebo na skládku s rozprostřením sypaniny ve vrstvách a s hrubým urovnáním.</v>
      </c>
      <c r="BB35" s="216"/>
      <c r="BC35" s="216"/>
      <c r="BD35" s="216"/>
      <c r="BE35" s="216"/>
      <c r="BF35" s="216"/>
      <c r="BG35" s="216"/>
      <c r="BH35" s="216"/>
    </row>
    <row r="36" spans="1:60" outlineLevel="1" x14ac:dyDescent="0.2">
      <c r="A36" s="223"/>
      <c r="B36" s="224"/>
      <c r="C36" s="248" t="s">
        <v>223</v>
      </c>
      <c r="D36" s="226"/>
      <c r="E36" s="227">
        <v>21.09225</v>
      </c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16"/>
      <c r="Z36" s="216"/>
      <c r="AA36" s="216"/>
      <c r="AB36" s="216"/>
      <c r="AC36" s="216"/>
      <c r="AD36" s="216"/>
      <c r="AE36" s="216"/>
      <c r="AF36" s="216"/>
      <c r="AG36" s="216" t="s">
        <v>168</v>
      </c>
      <c r="AH36" s="216">
        <v>0</v>
      </c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</row>
    <row r="37" spans="1:60" ht="22.5" outlineLevel="1" x14ac:dyDescent="0.2">
      <c r="A37" s="235">
        <v>8</v>
      </c>
      <c r="B37" s="236" t="s">
        <v>224</v>
      </c>
      <c r="C37" s="246" t="s">
        <v>225</v>
      </c>
      <c r="D37" s="237" t="s">
        <v>191</v>
      </c>
      <c r="E37" s="238">
        <v>34.404649999999997</v>
      </c>
      <c r="F37" s="239"/>
      <c r="G37" s="240">
        <f>ROUND(E37*F37,2)</f>
        <v>0</v>
      </c>
      <c r="H37" s="239"/>
      <c r="I37" s="240">
        <f>ROUND(E37*H37,2)</f>
        <v>0</v>
      </c>
      <c r="J37" s="239"/>
      <c r="K37" s="240">
        <f>ROUND(E37*J37,2)</f>
        <v>0</v>
      </c>
      <c r="L37" s="240">
        <v>21</v>
      </c>
      <c r="M37" s="240">
        <f>G37*(1+L37/100)</f>
        <v>0</v>
      </c>
      <c r="N37" s="240">
        <v>0</v>
      </c>
      <c r="O37" s="240">
        <f>ROUND(E37*N37,2)</f>
        <v>0</v>
      </c>
      <c r="P37" s="240">
        <v>0</v>
      </c>
      <c r="Q37" s="240">
        <f>ROUND(E37*P37,2)</f>
        <v>0</v>
      </c>
      <c r="R37" s="240" t="s">
        <v>192</v>
      </c>
      <c r="S37" s="240" t="s">
        <v>154</v>
      </c>
      <c r="T37" s="241" t="s">
        <v>154</v>
      </c>
      <c r="U37" s="225">
        <v>8.9999999999999993E-3</v>
      </c>
      <c r="V37" s="225">
        <f>ROUND(E37*U37,2)</f>
        <v>0.31</v>
      </c>
      <c r="W37" s="225"/>
      <c r="X37" s="225" t="s">
        <v>193</v>
      </c>
      <c r="Y37" s="216"/>
      <c r="Z37" s="216"/>
      <c r="AA37" s="216"/>
      <c r="AB37" s="216"/>
      <c r="AC37" s="216"/>
      <c r="AD37" s="216"/>
      <c r="AE37" s="216"/>
      <c r="AF37" s="216"/>
      <c r="AG37" s="216" t="s">
        <v>194</v>
      </c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</row>
    <row r="38" spans="1:60" outlineLevel="1" x14ac:dyDescent="0.2">
      <c r="A38" s="223"/>
      <c r="B38" s="224"/>
      <c r="C38" s="248" t="s">
        <v>226</v>
      </c>
      <c r="D38" s="226"/>
      <c r="E38" s="227">
        <v>34.404649999999997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16"/>
      <c r="Z38" s="216"/>
      <c r="AA38" s="216"/>
      <c r="AB38" s="216"/>
      <c r="AC38" s="216"/>
      <c r="AD38" s="216"/>
      <c r="AE38" s="216"/>
      <c r="AF38" s="216"/>
      <c r="AG38" s="216" t="s">
        <v>168</v>
      </c>
      <c r="AH38" s="216">
        <v>0</v>
      </c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</row>
    <row r="39" spans="1:60" ht="22.5" outlineLevel="1" x14ac:dyDescent="0.2">
      <c r="A39" s="235">
        <v>9</v>
      </c>
      <c r="B39" s="236" t="s">
        <v>227</v>
      </c>
      <c r="C39" s="246" t="s">
        <v>228</v>
      </c>
      <c r="D39" s="237" t="s">
        <v>191</v>
      </c>
      <c r="E39" s="238">
        <v>34.404649999999997</v>
      </c>
      <c r="F39" s="239"/>
      <c r="G39" s="240">
        <f>ROUND(E39*F39,2)</f>
        <v>0</v>
      </c>
      <c r="H39" s="239"/>
      <c r="I39" s="240">
        <f>ROUND(E39*H39,2)</f>
        <v>0</v>
      </c>
      <c r="J39" s="239"/>
      <c r="K39" s="240">
        <f>ROUND(E39*J39,2)</f>
        <v>0</v>
      </c>
      <c r="L39" s="240">
        <v>21</v>
      </c>
      <c r="M39" s="240">
        <f>G39*(1+L39/100)</f>
        <v>0</v>
      </c>
      <c r="N39" s="240">
        <v>0</v>
      </c>
      <c r="O39" s="240">
        <f>ROUND(E39*N39,2)</f>
        <v>0</v>
      </c>
      <c r="P39" s="240">
        <v>0</v>
      </c>
      <c r="Q39" s="240">
        <f>ROUND(E39*P39,2)</f>
        <v>0</v>
      </c>
      <c r="R39" s="240" t="s">
        <v>192</v>
      </c>
      <c r="S39" s="240" t="s">
        <v>154</v>
      </c>
      <c r="T39" s="241" t="s">
        <v>154</v>
      </c>
      <c r="U39" s="225">
        <v>0.20200000000000001</v>
      </c>
      <c r="V39" s="225">
        <f>ROUND(E39*U39,2)</f>
        <v>6.95</v>
      </c>
      <c r="W39" s="225"/>
      <c r="X39" s="225" t="s">
        <v>193</v>
      </c>
      <c r="Y39" s="216"/>
      <c r="Z39" s="216"/>
      <c r="AA39" s="216"/>
      <c r="AB39" s="216"/>
      <c r="AC39" s="216"/>
      <c r="AD39" s="216"/>
      <c r="AE39" s="216"/>
      <c r="AF39" s="216"/>
      <c r="AG39" s="216" t="s">
        <v>194</v>
      </c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</row>
    <row r="40" spans="1:60" outlineLevel="1" x14ac:dyDescent="0.2">
      <c r="A40" s="223"/>
      <c r="B40" s="224"/>
      <c r="C40" s="263" t="s">
        <v>229</v>
      </c>
      <c r="D40" s="254"/>
      <c r="E40" s="254"/>
      <c r="F40" s="254"/>
      <c r="G40" s="254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16"/>
      <c r="Z40" s="216"/>
      <c r="AA40" s="216"/>
      <c r="AB40" s="216"/>
      <c r="AC40" s="216"/>
      <c r="AD40" s="216"/>
      <c r="AE40" s="216"/>
      <c r="AF40" s="216"/>
      <c r="AG40" s="216" t="s">
        <v>196</v>
      </c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</row>
    <row r="41" spans="1:60" outlineLevel="1" x14ac:dyDescent="0.2">
      <c r="A41" s="223"/>
      <c r="B41" s="224"/>
      <c r="C41" s="264" t="s">
        <v>230</v>
      </c>
      <c r="D41" s="255"/>
      <c r="E41" s="255"/>
      <c r="F41" s="255"/>
      <c r="G41" s="25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16"/>
      <c r="Z41" s="216"/>
      <c r="AA41" s="216"/>
      <c r="AB41" s="216"/>
      <c r="AC41" s="216"/>
      <c r="AD41" s="216"/>
      <c r="AE41" s="216"/>
      <c r="AF41" s="216"/>
      <c r="AG41" s="216" t="s">
        <v>159</v>
      </c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</row>
    <row r="42" spans="1:60" outlineLevel="1" x14ac:dyDescent="0.2">
      <c r="A42" s="223"/>
      <c r="B42" s="224"/>
      <c r="C42" s="248" t="s">
        <v>197</v>
      </c>
      <c r="D42" s="226"/>
      <c r="E42" s="227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16"/>
      <c r="Z42" s="216"/>
      <c r="AA42" s="216"/>
      <c r="AB42" s="216"/>
      <c r="AC42" s="216"/>
      <c r="AD42" s="216"/>
      <c r="AE42" s="216"/>
      <c r="AF42" s="216"/>
      <c r="AG42" s="216" t="s">
        <v>168</v>
      </c>
      <c r="AH42" s="216">
        <v>0</v>
      </c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</row>
    <row r="43" spans="1:60" outlineLevel="1" x14ac:dyDescent="0.2">
      <c r="A43" s="223"/>
      <c r="B43" s="224"/>
      <c r="C43" s="248" t="s">
        <v>198</v>
      </c>
      <c r="D43" s="226"/>
      <c r="E43" s="227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16"/>
      <c r="Z43" s="216"/>
      <c r="AA43" s="216"/>
      <c r="AB43" s="216"/>
      <c r="AC43" s="216"/>
      <c r="AD43" s="216"/>
      <c r="AE43" s="216"/>
      <c r="AF43" s="216"/>
      <c r="AG43" s="216" t="s">
        <v>168</v>
      </c>
      <c r="AH43" s="216">
        <v>0</v>
      </c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</row>
    <row r="44" spans="1:60" outlineLevel="1" x14ac:dyDescent="0.2">
      <c r="A44" s="223"/>
      <c r="B44" s="224"/>
      <c r="C44" s="248" t="s">
        <v>199</v>
      </c>
      <c r="D44" s="226"/>
      <c r="E44" s="227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16"/>
      <c r="Z44" s="216"/>
      <c r="AA44" s="216"/>
      <c r="AB44" s="216"/>
      <c r="AC44" s="216"/>
      <c r="AD44" s="216"/>
      <c r="AE44" s="216"/>
      <c r="AF44" s="216"/>
      <c r="AG44" s="216" t="s">
        <v>168</v>
      </c>
      <c r="AH44" s="216">
        <v>0</v>
      </c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</row>
    <row r="45" spans="1:60" outlineLevel="1" x14ac:dyDescent="0.2">
      <c r="A45" s="223"/>
      <c r="B45" s="224"/>
      <c r="C45" s="248" t="s">
        <v>200</v>
      </c>
      <c r="D45" s="226"/>
      <c r="E45" s="227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16"/>
      <c r="Z45" s="216"/>
      <c r="AA45" s="216"/>
      <c r="AB45" s="216"/>
      <c r="AC45" s="216"/>
      <c r="AD45" s="216"/>
      <c r="AE45" s="216"/>
      <c r="AF45" s="216"/>
      <c r="AG45" s="216" t="s">
        <v>168</v>
      </c>
      <c r="AH45" s="216">
        <v>0</v>
      </c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</row>
    <row r="46" spans="1:60" ht="22.5" outlineLevel="1" x14ac:dyDescent="0.2">
      <c r="A46" s="223"/>
      <c r="B46" s="224"/>
      <c r="C46" s="248" t="s">
        <v>201</v>
      </c>
      <c r="D46" s="226"/>
      <c r="E46" s="227">
        <v>6.6976000000000004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16"/>
      <c r="Z46" s="216"/>
      <c r="AA46" s="216"/>
      <c r="AB46" s="216"/>
      <c r="AC46" s="216"/>
      <c r="AD46" s="216"/>
      <c r="AE46" s="216"/>
      <c r="AF46" s="216"/>
      <c r="AG46" s="216" t="s">
        <v>168</v>
      </c>
      <c r="AH46" s="216">
        <v>0</v>
      </c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</row>
    <row r="47" spans="1:60" outlineLevel="1" x14ac:dyDescent="0.2">
      <c r="A47" s="223"/>
      <c r="B47" s="224"/>
      <c r="C47" s="248" t="s">
        <v>231</v>
      </c>
      <c r="D47" s="226"/>
      <c r="E47" s="227">
        <v>-1.3604499999999999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16"/>
      <c r="Z47" s="216"/>
      <c r="AA47" s="216"/>
      <c r="AB47" s="216"/>
      <c r="AC47" s="216"/>
      <c r="AD47" s="216"/>
      <c r="AE47" s="216"/>
      <c r="AF47" s="216"/>
      <c r="AG47" s="216" t="s">
        <v>168</v>
      </c>
      <c r="AH47" s="216">
        <v>0</v>
      </c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</row>
    <row r="48" spans="1:60" outlineLevel="1" x14ac:dyDescent="0.2">
      <c r="A48" s="223"/>
      <c r="B48" s="224"/>
      <c r="C48" s="265" t="s">
        <v>232</v>
      </c>
      <c r="D48" s="252"/>
      <c r="E48" s="253">
        <v>5.3371500000000003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16"/>
      <c r="Z48" s="216"/>
      <c r="AA48" s="216"/>
      <c r="AB48" s="216"/>
      <c r="AC48" s="216"/>
      <c r="AD48" s="216"/>
      <c r="AE48" s="216"/>
      <c r="AF48" s="216"/>
      <c r="AG48" s="216" t="s">
        <v>168</v>
      </c>
      <c r="AH48" s="216">
        <v>1</v>
      </c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</row>
    <row r="49" spans="1:60" outlineLevel="1" x14ac:dyDescent="0.2">
      <c r="A49" s="223"/>
      <c r="B49" s="224"/>
      <c r="C49" s="248" t="s">
        <v>233</v>
      </c>
      <c r="D49" s="226"/>
      <c r="E49" s="227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16"/>
      <c r="Z49" s="216"/>
      <c r="AA49" s="216"/>
      <c r="AB49" s="216"/>
      <c r="AC49" s="216"/>
      <c r="AD49" s="216"/>
      <c r="AE49" s="216"/>
      <c r="AF49" s="216"/>
      <c r="AG49" s="216" t="s">
        <v>168</v>
      </c>
      <c r="AH49" s="216">
        <v>0</v>
      </c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</row>
    <row r="50" spans="1:60" outlineLevel="1" x14ac:dyDescent="0.2">
      <c r="A50" s="223"/>
      <c r="B50" s="224"/>
      <c r="C50" s="248" t="s">
        <v>234</v>
      </c>
      <c r="D50" s="226"/>
      <c r="E50" s="227">
        <v>27.263500000000001</v>
      </c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16"/>
      <c r="Z50" s="216"/>
      <c r="AA50" s="216"/>
      <c r="AB50" s="216"/>
      <c r="AC50" s="216"/>
      <c r="AD50" s="216"/>
      <c r="AE50" s="216"/>
      <c r="AF50" s="216"/>
      <c r="AG50" s="216" t="s">
        <v>168</v>
      </c>
      <c r="AH50" s="216">
        <v>0</v>
      </c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</row>
    <row r="51" spans="1:60" ht="22.5" outlineLevel="1" x14ac:dyDescent="0.2">
      <c r="A51" s="223"/>
      <c r="B51" s="224"/>
      <c r="C51" s="248" t="s">
        <v>235</v>
      </c>
      <c r="D51" s="226"/>
      <c r="E51" s="227">
        <v>-3.2220499999999999</v>
      </c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16"/>
      <c r="Z51" s="216"/>
      <c r="AA51" s="216"/>
      <c r="AB51" s="216"/>
      <c r="AC51" s="216"/>
      <c r="AD51" s="216"/>
      <c r="AE51" s="216"/>
      <c r="AF51" s="216"/>
      <c r="AG51" s="216" t="s">
        <v>168</v>
      </c>
      <c r="AH51" s="216">
        <v>0</v>
      </c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</row>
    <row r="52" spans="1:60" ht="22.5" outlineLevel="1" x14ac:dyDescent="0.2">
      <c r="A52" s="223"/>
      <c r="B52" s="224"/>
      <c r="C52" s="248" t="s">
        <v>236</v>
      </c>
      <c r="D52" s="226"/>
      <c r="E52" s="227">
        <v>-9.1208799999999997</v>
      </c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16"/>
      <c r="Z52" s="216"/>
      <c r="AA52" s="216"/>
      <c r="AB52" s="216"/>
      <c r="AC52" s="216"/>
      <c r="AD52" s="216"/>
      <c r="AE52" s="216"/>
      <c r="AF52" s="216"/>
      <c r="AG52" s="216" t="s">
        <v>168</v>
      </c>
      <c r="AH52" s="216">
        <v>0</v>
      </c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</row>
    <row r="53" spans="1:60" outlineLevel="1" x14ac:dyDescent="0.2">
      <c r="A53" s="223"/>
      <c r="B53" s="224"/>
      <c r="C53" s="248" t="s">
        <v>199</v>
      </c>
      <c r="D53" s="226"/>
      <c r="E53" s="227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16"/>
      <c r="Z53" s="216"/>
      <c r="AA53" s="216"/>
      <c r="AB53" s="216"/>
      <c r="AC53" s="216"/>
      <c r="AD53" s="216"/>
      <c r="AE53" s="216"/>
      <c r="AF53" s="216"/>
      <c r="AG53" s="216" t="s">
        <v>168</v>
      </c>
      <c r="AH53" s="216">
        <v>0</v>
      </c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</row>
    <row r="54" spans="1:60" outlineLevel="1" x14ac:dyDescent="0.2">
      <c r="A54" s="223"/>
      <c r="B54" s="224"/>
      <c r="C54" s="248" t="s">
        <v>203</v>
      </c>
      <c r="D54" s="226"/>
      <c r="E54" s="227">
        <v>21.535799999999998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16"/>
      <c r="Z54" s="216"/>
      <c r="AA54" s="216"/>
      <c r="AB54" s="216"/>
      <c r="AC54" s="216"/>
      <c r="AD54" s="216"/>
      <c r="AE54" s="216"/>
      <c r="AF54" s="216"/>
      <c r="AG54" s="216" t="s">
        <v>168</v>
      </c>
      <c r="AH54" s="216">
        <v>0</v>
      </c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</row>
    <row r="55" spans="1:60" outlineLevel="1" x14ac:dyDescent="0.2">
      <c r="A55" s="223"/>
      <c r="B55" s="224"/>
      <c r="C55" s="248" t="s">
        <v>237</v>
      </c>
      <c r="D55" s="226"/>
      <c r="E55" s="227">
        <v>-2.1209500000000001</v>
      </c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16"/>
      <c r="Z55" s="216"/>
      <c r="AA55" s="216"/>
      <c r="AB55" s="216"/>
      <c r="AC55" s="216"/>
      <c r="AD55" s="216"/>
      <c r="AE55" s="216"/>
      <c r="AF55" s="216"/>
      <c r="AG55" s="216" t="s">
        <v>168</v>
      </c>
      <c r="AH55" s="216">
        <v>0</v>
      </c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</row>
    <row r="56" spans="1:60" outlineLevel="1" x14ac:dyDescent="0.2">
      <c r="A56" s="223"/>
      <c r="B56" s="224"/>
      <c r="C56" s="248" t="s">
        <v>238</v>
      </c>
      <c r="D56" s="226"/>
      <c r="E56" s="227">
        <v>-5.2679200000000002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16"/>
      <c r="Z56" s="216"/>
      <c r="AA56" s="216"/>
      <c r="AB56" s="216"/>
      <c r="AC56" s="216"/>
      <c r="AD56" s="216"/>
      <c r="AE56" s="216"/>
      <c r="AF56" s="216"/>
      <c r="AG56" s="216" t="s">
        <v>168</v>
      </c>
      <c r="AH56" s="216">
        <v>0</v>
      </c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</row>
    <row r="57" spans="1:60" outlineLevel="1" x14ac:dyDescent="0.2">
      <c r="A57" s="235">
        <v>10</v>
      </c>
      <c r="B57" s="236" t="s">
        <v>239</v>
      </c>
      <c r="C57" s="246" t="s">
        <v>240</v>
      </c>
      <c r="D57" s="237" t="s">
        <v>241</v>
      </c>
      <c r="E57" s="238">
        <v>39.442509999999999</v>
      </c>
      <c r="F57" s="239"/>
      <c r="G57" s="240">
        <f>ROUND(E57*F57,2)</f>
        <v>0</v>
      </c>
      <c r="H57" s="239"/>
      <c r="I57" s="240">
        <f>ROUND(E57*H57,2)</f>
        <v>0</v>
      </c>
      <c r="J57" s="239"/>
      <c r="K57" s="240">
        <f>ROUND(E57*J57,2)</f>
        <v>0</v>
      </c>
      <c r="L57" s="240">
        <v>21</v>
      </c>
      <c r="M57" s="240">
        <f>G57*(1+L57/100)</f>
        <v>0</v>
      </c>
      <c r="N57" s="240">
        <v>0</v>
      </c>
      <c r="O57" s="240">
        <f>ROUND(E57*N57,2)</f>
        <v>0</v>
      </c>
      <c r="P57" s="240">
        <v>0</v>
      </c>
      <c r="Q57" s="240">
        <f>ROUND(E57*P57,2)</f>
        <v>0</v>
      </c>
      <c r="R57" s="240" t="s">
        <v>192</v>
      </c>
      <c r="S57" s="240" t="s">
        <v>154</v>
      </c>
      <c r="T57" s="241" t="s">
        <v>154</v>
      </c>
      <c r="U57" s="225">
        <v>0</v>
      </c>
      <c r="V57" s="225">
        <f>ROUND(E57*U57,2)</f>
        <v>0</v>
      </c>
      <c r="W57" s="225"/>
      <c r="X57" s="225" t="s">
        <v>193</v>
      </c>
      <c r="Y57" s="216"/>
      <c r="Z57" s="216"/>
      <c r="AA57" s="216"/>
      <c r="AB57" s="216"/>
      <c r="AC57" s="216"/>
      <c r="AD57" s="216"/>
      <c r="AE57" s="216"/>
      <c r="AF57" s="216"/>
      <c r="AG57" s="216" t="s">
        <v>194</v>
      </c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</row>
    <row r="58" spans="1:60" outlineLevel="1" x14ac:dyDescent="0.2">
      <c r="A58" s="223"/>
      <c r="B58" s="224"/>
      <c r="C58" s="248" t="s">
        <v>242</v>
      </c>
      <c r="D58" s="226"/>
      <c r="E58" s="227">
        <v>39.442509999999999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16"/>
      <c r="Z58" s="216"/>
      <c r="AA58" s="216"/>
      <c r="AB58" s="216"/>
      <c r="AC58" s="216"/>
      <c r="AD58" s="216"/>
      <c r="AE58" s="216"/>
      <c r="AF58" s="216"/>
      <c r="AG58" s="216" t="s">
        <v>168</v>
      </c>
      <c r="AH58" s="216">
        <v>0</v>
      </c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</row>
    <row r="59" spans="1:60" x14ac:dyDescent="0.2">
      <c r="A59" s="229" t="s">
        <v>149</v>
      </c>
      <c r="B59" s="230" t="s">
        <v>72</v>
      </c>
      <c r="C59" s="245" t="s">
        <v>73</v>
      </c>
      <c r="D59" s="231"/>
      <c r="E59" s="232"/>
      <c r="F59" s="233"/>
      <c r="G59" s="233">
        <f>SUMIF(AG60:AG106,"&lt;&gt;NOR",G60:G106)</f>
        <v>0</v>
      </c>
      <c r="H59" s="233"/>
      <c r="I59" s="233">
        <f>SUM(I60:I106)</f>
        <v>0</v>
      </c>
      <c r="J59" s="233"/>
      <c r="K59" s="233">
        <f>SUM(K60:K106)</f>
        <v>0</v>
      </c>
      <c r="L59" s="233"/>
      <c r="M59" s="233">
        <f>SUM(M60:M106)</f>
        <v>0</v>
      </c>
      <c r="N59" s="233"/>
      <c r="O59" s="233">
        <f>SUM(O60:O106)</f>
        <v>11.009999999999998</v>
      </c>
      <c r="P59" s="233"/>
      <c r="Q59" s="233">
        <f>SUM(Q60:Q106)</f>
        <v>0</v>
      </c>
      <c r="R59" s="233"/>
      <c r="S59" s="233"/>
      <c r="T59" s="234"/>
      <c r="U59" s="228"/>
      <c r="V59" s="228">
        <f>SUM(V60:V106)</f>
        <v>17.54</v>
      </c>
      <c r="W59" s="228"/>
      <c r="X59" s="228"/>
      <c r="AG59" t="s">
        <v>150</v>
      </c>
    </row>
    <row r="60" spans="1:60" outlineLevel="1" x14ac:dyDescent="0.2">
      <c r="A60" s="235">
        <v>11</v>
      </c>
      <c r="B60" s="236" t="s">
        <v>243</v>
      </c>
      <c r="C60" s="246" t="s">
        <v>244</v>
      </c>
      <c r="D60" s="237" t="s">
        <v>191</v>
      </c>
      <c r="E60" s="238">
        <v>6.7034500000000001</v>
      </c>
      <c r="F60" s="239"/>
      <c r="G60" s="240">
        <f>ROUND(E60*F60,2)</f>
        <v>0</v>
      </c>
      <c r="H60" s="239"/>
      <c r="I60" s="240">
        <f>ROUND(E60*H60,2)</f>
        <v>0</v>
      </c>
      <c r="J60" s="239"/>
      <c r="K60" s="240">
        <f>ROUND(E60*J60,2)</f>
        <v>0</v>
      </c>
      <c r="L60" s="240">
        <v>21</v>
      </c>
      <c r="M60" s="240">
        <f>G60*(1+L60/100)</f>
        <v>0</v>
      </c>
      <c r="N60" s="240">
        <v>1.63</v>
      </c>
      <c r="O60" s="240">
        <f>ROUND(E60*N60,2)</f>
        <v>10.93</v>
      </c>
      <c r="P60" s="240">
        <v>0</v>
      </c>
      <c r="Q60" s="240">
        <f>ROUND(E60*P60,2)</f>
        <v>0</v>
      </c>
      <c r="R60" s="240" t="s">
        <v>245</v>
      </c>
      <c r="S60" s="240" t="s">
        <v>154</v>
      </c>
      <c r="T60" s="241" t="s">
        <v>154</v>
      </c>
      <c r="U60" s="225">
        <v>0.92</v>
      </c>
      <c r="V60" s="225">
        <f>ROUND(E60*U60,2)</f>
        <v>6.17</v>
      </c>
      <c r="W60" s="225"/>
      <c r="X60" s="225" t="s">
        <v>193</v>
      </c>
      <c r="Y60" s="216"/>
      <c r="Z60" s="216"/>
      <c r="AA60" s="216"/>
      <c r="AB60" s="216"/>
      <c r="AC60" s="216"/>
      <c r="AD60" s="216"/>
      <c r="AE60" s="216"/>
      <c r="AF60" s="216"/>
      <c r="AG60" s="216" t="s">
        <v>194</v>
      </c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</row>
    <row r="61" spans="1:60" outlineLevel="1" x14ac:dyDescent="0.2">
      <c r="A61" s="223"/>
      <c r="B61" s="224"/>
      <c r="C61" s="263" t="s">
        <v>246</v>
      </c>
      <c r="D61" s="254"/>
      <c r="E61" s="254"/>
      <c r="F61" s="254"/>
      <c r="G61" s="254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16"/>
      <c r="Z61" s="216"/>
      <c r="AA61" s="216"/>
      <c r="AB61" s="216"/>
      <c r="AC61" s="216"/>
      <c r="AD61" s="216"/>
      <c r="AE61" s="216"/>
      <c r="AF61" s="216"/>
      <c r="AG61" s="216" t="s">
        <v>196</v>
      </c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</row>
    <row r="62" spans="1:60" outlineLevel="1" x14ac:dyDescent="0.2">
      <c r="A62" s="223"/>
      <c r="B62" s="224"/>
      <c r="C62" s="248" t="s">
        <v>197</v>
      </c>
      <c r="D62" s="226"/>
      <c r="E62" s="227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16"/>
      <c r="Z62" s="216"/>
      <c r="AA62" s="216"/>
      <c r="AB62" s="216"/>
      <c r="AC62" s="216"/>
      <c r="AD62" s="216"/>
      <c r="AE62" s="216"/>
      <c r="AF62" s="216"/>
      <c r="AG62" s="216" t="s">
        <v>168</v>
      </c>
      <c r="AH62" s="216">
        <v>0</v>
      </c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</row>
    <row r="63" spans="1:60" outlineLevel="1" x14ac:dyDescent="0.2">
      <c r="A63" s="223"/>
      <c r="B63" s="224"/>
      <c r="C63" s="248" t="s">
        <v>198</v>
      </c>
      <c r="D63" s="226"/>
      <c r="E63" s="227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16"/>
      <c r="Z63" s="216"/>
      <c r="AA63" s="216"/>
      <c r="AB63" s="216"/>
      <c r="AC63" s="216"/>
      <c r="AD63" s="216"/>
      <c r="AE63" s="216"/>
      <c r="AF63" s="216"/>
      <c r="AG63" s="216" t="s">
        <v>168</v>
      </c>
      <c r="AH63" s="216">
        <v>0</v>
      </c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</row>
    <row r="64" spans="1:60" outlineLevel="1" x14ac:dyDescent="0.2">
      <c r="A64" s="223"/>
      <c r="B64" s="224"/>
      <c r="C64" s="248" t="s">
        <v>199</v>
      </c>
      <c r="D64" s="226"/>
      <c r="E64" s="227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16"/>
      <c r="Z64" s="216"/>
      <c r="AA64" s="216"/>
      <c r="AB64" s="216"/>
      <c r="AC64" s="216"/>
      <c r="AD64" s="216"/>
      <c r="AE64" s="216"/>
      <c r="AF64" s="216"/>
      <c r="AG64" s="216" t="s">
        <v>168</v>
      </c>
      <c r="AH64" s="216">
        <v>0</v>
      </c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</row>
    <row r="65" spans="1:60" outlineLevel="1" x14ac:dyDescent="0.2">
      <c r="A65" s="223"/>
      <c r="B65" s="224"/>
      <c r="C65" s="248" t="s">
        <v>200</v>
      </c>
      <c r="D65" s="226"/>
      <c r="E65" s="227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16"/>
      <c r="Z65" s="216"/>
      <c r="AA65" s="216"/>
      <c r="AB65" s="216"/>
      <c r="AC65" s="216"/>
      <c r="AD65" s="216"/>
      <c r="AE65" s="216"/>
      <c r="AF65" s="216"/>
      <c r="AG65" s="216" t="s">
        <v>168</v>
      </c>
      <c r="AH65" s="216">
        <v>0</v>
      </c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</row>
    <row r="66" spans="1:60" ht="22.5" outlineLevel="1" x14ac:dyDescent="0.2">
      <c r="A66" s="223"/>
      <c r="B66" s="224"/>
      <c r="C66" s="248" t="s">
        <v>247</v>
      </c>
      <c r="D66" s="226"/>
      <c r="E66" s="227">
        <v>1.3604499999999999</v>
      </c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16"/>
      <c r="Z66" s="216"/>
      <c r="AA66" s="216"/>
      <c r="AB66" s="216"/>
      <c r="AC66" s="216"/>
      <c r="AD66" s="216"/>
      <c r="AE66" s="216"/>
      <c r="AF66" s="216"/>
      <c r="AG66" s="216" t="s">
        <v>168</v>
      </c>
      <c r="AH66" s="216">
        <v>0</v>
      </c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</row>
    <row r="67" spans="1:60" ht="22.5" outlineLevel="1" x14ac:dyDescent="0.2">
      <c r="A67" s="223"/>
      <c r="B67" s="224"/>
      <c r="C67" s="248" t="s">
        <v>248</v>
      </c>
      <c r="D67" s="226"/>
      <c r="E67" s="227">
        <v>3.2220499999999999</v>
      </c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16"/>
      <c r="Z67" s="216"/>
      <c r="AA67" s="216"/>
      <c r="AB67" s="216"/>
      <c r="AC67" s="216"/>
      <c r="AD67" s="216"/>
      <c r="AE67" s="216"/>
      <c r="AF67" s="216"/>
      <c r="AG67" s="216" t="s">
        <v>168</v>
      </c>
      <c r="AH67" s="216">
        <v>0</v>
      </c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</row>
    <row r="68" spans="1:60" outlineLevel="1" x14ac:dyDescent="0.2">
      <c r="A68" s="223"/>
      <c r="B68" s="224"/>
      <c r="C68" s="248" t="s">
        <v>199</v>
      </c>
      <c r="D68" s="226"/>
      <c r="E68" s="227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16"/>
      <c r="Z68" s="216"/>
      <c r="AA68" s="216"/>
      <c r="AB68" s="216"/>
      <c r="AC68" s="216"/>
      <c r="AD68" s="216"/>
      <c r="AE68" s="216"/>
      <c r="AF68" s="216"/>
      <c r="AG68" s="216" t="s">
        <v>168</v>
      </c>
      <c r="AH68" s="216">
        <v>0</v>
      </c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</row>
    <row r="69" spans="1:60" outlineLevel="1" x14ac:dyDescent="0.2">
      <c r="A69" s="223"/>
      <c r="B69" s="224"/>
      <c r="C69" s="248" t="s">
        <v>249</v>
      </c>
      <c r="D69" s="226"/>
      <c r="E69" s="227">
        <v>2.1209500000000001</v>
      </c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16"/>
      <c r="Z69" s="216"/>
      <c r="AA69" s="216"/>
      <c r="AB69" s="216"/>
      <c r="AC69" s="216"/>
      <c r="AD69" s="216"/>
      <c r="AE69" s="216"/>
      <c r="AF69" s="216"/>
      <c r="AG69" s="216" t="s">
        <v>168</v>
      </c>
      <c r="AH69" s="216">
        <v>0</v>
      </c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</row>
    <row r="70" spans="1:60" ht="22.5" outlineLevel="1" x14ac:dyDescent="0.2">
      <c r="A70" s="235">
        <v>12</v>
      </c>
      <c r="B70" s="236" t="s">
        <v>250</v>
      </c>
      <c r="C70" s="246" t="s">
        <v>251</v>
      </c>
      <c r="D70" s="237" t="s">
        <v>252</v>
      </c>
      <c r="E70" s="238">
        <v>51.564999999999998</v>
      </c>
      <c r="F70" s="239"/>
      <c r="G70" s="240">
        <f>ROUND(E70*F70,2)</f>
        <v>0</v>
      </c>
      <c r="H70" s="239"/>
      <c r="I70" s="240">
        <f>ROUND(E70*H70,2)</f>
        <v>0</v>
      </c>
      <c r="J70" s="239"/>
      <c r="K70" s="240">
        <f>ROUND(E70*J70,2)</f>
        <v>0</v>
      </c>
      <c r="L70" s="240">
        <v>21</v>
      </c>
      <c r="M70" s="240">
        <f>G70*(1+L70/100)</f>
        <v>0</v>
      </c>
      <c r="N70" s="240">
        <v>0</v>
      </c>
      <c r="O70" s="240">
        <f>ROUND(E70*N70,2)</f>
        <v>0</v>
      </c>
      <c r="P70" s="240">
        <v>0</v>
      </c>
      <c r="Q70" s="240">
        <f>ROUND(E70*P70,2)</f>
        <v>0</v>
      </c>
      <c r="R70" s="240" t="s">
        <v>253</v>
      </c>
      <c r="S70" s="240" t="s">
        <v>154</v>
      </c>
      <c r="T70" s="241" t="s">
        <v>154</v>
      </c>
      <c r="U70" s="225">
        <v>3.3000000000000002E-2</v>
      </c>
      <c r="V70" s="225">
        <f>ROUND(E70*U70,2)</f>
        <v>1.7</v>
      </c>
      <c r="W70" s="225"/>
      <c r="X70" s="225" t="s">
        <v>193</v>
      </c>
      <c r="Y70" s="216"/>
      <c r="Z70" s="216"/>
      <c r="AA70" s="216"/>
      <c r="AB70" s="216"/>
      <c r="AC70" s="216"/>
      <c r="AD70" s="216"/>
      <c r="AE70" s="216"/>
      <c r="AF70" s="216"/>
      <c r="AG70" s="216" t="s">
        <v>194</v>
      </c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</row>
    <row r="71" spans="1:60" outlineLevel="1" x14ac:dyDescent="0.2">
      <c r="A71" s="223"/>
      <c r="B71" s="224"/>
      <c r="C71" s="248" t="s">
        <v>197</v>
      </c>
      <c r="D71" s="226"/>
      <c r="E71" s="227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16"/>
      <c r="Z71" s="216"/>
      <c r="AA71" s="216"/>
      <c r="AB71" s="216"/>
      <c r="AC71" s="216"/>
      <c r="AD71" s="216"/>
      <c r="AE71" s="216"/>
      <c r="AF71" s="216"/>
      <c r="AG71" s="216" t="s">
        <v>168</v>
      </c>
      <c r="AH71" s="216">
        <v>0</v>
      </c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</row>
    <row r="72" spans="1:60" outlineLevel="1" x14ac:dyDescent="0.2">
      <c r="A72" s="223"/>
      <c r="B72" s="224"/>
      <c r="C72" s="248" t="s">
        <v>198</v>
      </c>
      <c r="D72" s="226"/>
      <c r="E72" s="227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16"/>
      <c r="Z72" s="216"/>
      <c r="AA72" s="216"/>
      <c r="AB72" s="216"/>
      <c r="AC72" s="216"/>
      <c r="AD72" s="216"/>
      <c r="AE72" s="216"/>
      <c r="AF72" s="216"/>
      <c r="AG72" s="216" t="s">
        <v>168</v>
      </c>
      <c r="AH72" s="216">
        <v>0</v>
      </c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</row>
    <row r="73" spans="1:60" outlineLevel="1" x14ac:dyDescent="0.2">
      <c r="A73" s="223"/>
      <c r="B73" s="224"/>
      <c r="C73" s="248" t="s">
        <v>199</v>
      </c>
      <c r="D73" s="226"/>
      <c r="E73" s="227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16"/>
      <c r="Z73" s="216"/>
      <c r="AA73" s="216"/>
      <c r="AB73" s="216"/>
      <c r="AC73" s="216"/>
      <c r="AD73" s="216"/>
      <c r="AE73" s="216"/>
      <c r="AF73" s="216"/>
      <c r="AG73" s="216" t="s">
        <v>168</v>
      </c>
      <c r="AH73" s="216">
        <v>0</v>
      </c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</row>
    <row r="74" spans="1:60" outlineLevel="1" x14ac:dyDescent="0.2">
      <c r="A74" s="223"/>
      <c r="B74" s="224"/>
      <c r="C74" s="248" t="s">
        <v>200</v>
      </c>
      <c r="D74" s="226"/>
      <c r="E74" s="227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16"/>
      <c r="Z74" s="216"/>
      <c r="AA74" s="216"/>
      <c r="AB74" s="216"/>
      <c r="AC74" s="216"/>
      <c r="AD74" s="216"/>
      <c r="AE74" s="216"/>
      <c r="AF74" s="216"/>
      <c r="AG74" s="216" t="s">
        <v>168</v>
      </c>
      <c r="AH74" s="216">
        <v>0</v>
      </c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</row>
    <row r="75" spans="1:60" ht="22.5" outlineLevel="1" x14ac:dyDescent="0.2">
      <c r="A75" s="223"/>
      <c r="B75" s="224"/>
      <c r="C75" s="248" t="s">
        <v>254</v>
      </c>
      <c r="D75" s="226"/>
      <c r="E75" s="227">
        <v>10.465</v>
      </c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16"/>
      <c r="Z75" s="216"/>
      <c r="AA75" s="216"/>
      <c r="AB75" s="216"/>
      <c r="AC75" s="216"/>
      <c r="AD75" s="216"/>
      <c r="AE75" s="216"/>
      <c r="AF75" s="216"/>
      <c r="AG75" s="216" t="s">
        <v>168</v>
      </c>
      <c r="AH75" s="216">
        <v>0</v>
      </c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</row>
    <row r="76" spans="1:60" outlineLevel="1" x14ac:dyDescent="0.2">
      <c r="A76" s="223"/>
      <c r="B76" s="224"/>
      <c r="C76" s="248" t="s">
        <v>255</v>
      </c>
      <c r="D76" s="226"/>
      <c r="E76" s="227">
        <v>24.785</v>
      </c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16"/>
      <c r="Z76" s="216"/>
      <c r="AA76" s="216"/>
      <c r="AB76" s="216"/>
      <c r="AC76" s="216"/>
      <c r="AD76" s="216"/>
      <c r="AE76" s="216"/>
      <c r="AF76" s="216"/>
      <c r="AG76" s="216" t="s">
        <v>168</v>
      </c>
      <c r="AH76" s="216">
        <v>0</v>
      </c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</row>
    <row r="77" spans="1:60" outlineLevel="1" x14ac:dyDescent="0.2">
      <c r="A77" s="223"/>
      <c r="B77" s="224"/>
      <c r="C77" s="248" t="s">
        <v>199</v>
      </c>
      <c r="D77" s="226"/>
      <c r="E77" s="227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16"/>
      <c r="Z77" s="216"/>
      <c r="AA77" s="216"/>
      <c r="AB77" s="216"/>
      <c r="AC77" s="216"/>
      <c r="AD77" s="216"/>
      <c r="AE77" s="216"/>
      <c r="AF77" s="216"/>
      <c r="AG77" s="216" t="s">
        <v>168</v>
      </c>
      <c r="AH77" s="216">
        <v>0</v>
      </c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</row>
    <row r="78" spans="1:60" outlineLevel="1" x14ac:dyDescent="0.2">
      <c r="A78" s="223"/>
      <c r="B78" s="224"/>
      <c r="C78" s="248" t="s">
        <v>256</v>
      </c>
      <c r="D78" s="226"/>
      <c r="E78" s="227">
        <v>16.315000000000001</v>
      </c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16"/>
      <c r="Z78" s="216"/>
      <c r="AA78" s="216"/>
      <c r="AB78" s="216"/>
      <c r="AC78" s="216"/>
      <c r="AD78" s="216"/>
      <c r="AE78" s="216"/>
      <c r="AF78" s="216"/>
      <c r="AG78" s="216" t="s">
        <v>168</v>
      </c>
      <c r="AH78" s="216">
        <v>0</v>
      </c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</row>
    <row r="79" spans="1:60" outlineLevel="1" x14ac:dyDescent="0.2">
      <c r="A79" s="235">
        <v>13</v>
      </c>
      <c r="B79" s="236" t="s">
        <v>257</v>
      </c>
      <c r="C79" s="246" t="s">
        <v>258</v>
      </c>
      <c r="D79" s="237" t="s">
        <v>259</v>
      </c>
      <c r="E79" s="238">
        <v>128.91249999999999</v>
      </c>
      <c r="F79" s="239"/>
      <c r="G79" s="240">
        <f>ROUND(E79*F79,2)</f>
        <v>0</v>
      </c>
      <c r="H79" s="239"/>
      <c r="I79" s="240">
        <f>ROUND(E79*H79,2)</f>
        <v>0</v>
      </c>
      <c r="J79" s="239"/>
      <c r="K79" s="240">
        <f>ROUND(E79*J79,2)</f>
        <v>0</v>
      </c>
      <c r="L79" s="240">
        <v>21</v>
      </c>
      <c r="M79" s="240">
        <f>G79*(1+L79/100)</f>
        <v>0</v>
      </c>
      <c r="N79" s="240">
        <v>1.8000000000000001E-4</v>
      </c>
      <c r="O79" s="240">
        <f>ROUND(E79*N79,2)</f>
        <v>0.02</v>
      </c>
      <c r="P79" s="240">
        <v>0</v>
      </c>
      <c r="Q79" s="240">
        <f>ROUND(E79*P79,2)</f>
        <v>0</v>
      </c>
      <c r="R79" s="240" t="s">
        <v>245</v>
      </c>
      <c r="S79" s="240" t="s">
        <v>154</v>
      </c>
      <c r="T79" s="241" t="s">
        <v>154</v>
      </c>
      <c r="U79" s="225">
        <v>7.4999999999999997E-2</v>
      </c>
      <c r="V79" s="225">
        <f>ROUND(E79*U79,2)</f>
        <v>9.67</v>
      </c>
      <c r="W79" s="225"/>
      <c r="X79" s="225" t="s">
        <v>193</v>
      </c>
      <c r="Y79" s="216"/>
      <c r="Z79" s="216"/>
      <c r="AA79" s="216"/>
      <c r="AB79" s="216"/>
      <c r="AC79" s="216"/>
      <c r="AD79" s="216"/>
      <c r="AE79" s="216"/>
      <c r="AF79" s="216"/>
      <c r="AG79" s="216" t="s">
        <v>194</v>
      </c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</row>
    <row r="80" spans="1:60" outlineLevel="1" x14ac:dyDescent="0.2">
      <c r="A80" s="223"/>
      <c r="B80" s="224"/>
      <c r="C80" s="263" t="s">
        <v>260</v>
      </c>
      <c r="D80" s="254"/>
      <c r="E80" s="254"/>
      <c r="F80" s="254"/>
      <c r="G80" s="254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16"/>
      <c r="Z80" s="216"/>
      <c r="AA80" s="216"/>
      <c r="AB80" s="216"/>
      <c r="AC80" s="216"/>
      <c r="AD80" s="216"/>
      <c r="AE80" s="216"/>
      <c r="AF80" s="216"/>
      <c r="AG80" s="216" t="s">
        <v>196</v>
      </c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</row>
    <row r="81" spans="1:60" outlineLevel="1" x14ac:dyDescent="0.2">
      <c r="A81" s="223"/>
      <c r="B81" s="224"/>
      <c r="C81" s="248" t="s">
        <v>197</v>
      </c>
      <c r="D81" s="226"/>
      <c r="E81" s="227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16"/>
      <c r="Z81" s="216"/>
      <c r="AA81" s="216"/>
      <c r="AB81" s="216"/>
      <c r="AC81" s="216"/>
      <c r="AD81" s="216"/>
      <c r="AE81" s="216"/>
      <c r="AF81" s="216"/>
      <c r="AG81" s="216" t="s">
        <v>168</v>
      </c>
      <c r="AH81" s="216">
        <v>0</v>
      </c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</row>
    <row r="82" spans="1:60" outlineLevel="1" x14ac:dyDescent="0.2">
      <c r="A82" s="223"/>
      <c r="B82" s="224"/>
      <c r="C82" s="248" t="s">
        <v>198</v>
      </c>
      <c r="D82" s="226"/>
      <c r="E82" s="227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16"/>
      <c r="Z82" s="216"/>
      <c r="AA82" s="216"/>
      <c r="AB82" s="216"/>
      <c r="AC82" s="216"/>
      <c r="AD82" s="216"/>
      <c r="AE82" s="216"/>
      <c r="AF82" s="216"/>
      <c r="AG82" s="216" t="s">
        <v>168</v>
      </c>
      <c r="AH82" s="216">
        <v>0</v>
      </c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</row>
    <row r="83" spans="1:60" outlineLevel="1" x14ac:dyDescent="0.2">
      <c r="A83" s="223"/>
      <c r="B83" s="224"/>
      <c r="C83" s="248" t="s">
        <v>199</v>
      </c>
      <c r="D83" s="226"/>
      <c r="E83" s="227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16"/>
      <c r="Z83" s="216"/>
      <c r="AA83" s="216"/>
      <c r="AB83" s="216"/>
      <c r="AC83" s="216"/>
      <c r="AD83" s="216"/>
      <c r="AE83" s="216"/>
      <c r="AF83" s="216"/>
      <c r="AG83" s="216" t="s">
        <v>168</v>
      </c>
      <c r="AH83" s="216">
        <v>0</v>
      </c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</row>
    <row r="84" spans="1:60" outlineLevel="1" x14ac:dyDescent="0.2">
      <c r="A84" s="223"/>
      <c r="B84" s="224"/>
      <c r="C84" s="248" t="s">
        <v>200</v>
      </c>
      <c r="D84" s="226"/>
      <c r="E84" s="227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16"/>
      <c r="Z84" s="216"/>
      <c r="AA84" s="216"/>
      <c r="AB84" s="216"/>
      <c r="AC84" s="216"/>
      <c r="AD84" s="216"/>
      <c r="AE84" s="216"/>
      <c r="AF84" s="216"/>
      <c r="AG84" s="216" t="s">
        <v>168</v>
      </c>
      <c r="AH84" s="216">
        <v>0</v>
      </c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</row>
    <row r="85" spans="1:60" ht="22.5" outlineLevel="1" x14ac:dyDescent="0.2">
      <c r="A85" s="223"/>
      <c r="B85" s="224"/>
      <c r="C85" s="248" t="s">
        <v>261</v>
      </c>
      <c r="D85" s="226"/>
      <c r="E85" s="227">
        <v>26.162500000000001</v>
      </c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16"/>
      <c r="Z85" s="216"/>
      <c r="AA85" s="216"/>
      <c r="AB85" s="216"/>
      <c r="AC85" s="216"/>
      <c r="AD85" s="216"/>
      <c r="AE85" s="216"/>
      <c r="AF85" s="216"/>
      <c r="AG85" s="216" t="s">
        <v>168</v>
      </c>
      <c r="AH85" s="216">
        <v>0</v>
      </c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</row>
    <row r="86" spans="1:60" outlineLevel="1" x14ac:dyDescent="0.2">
      <c r="A86" s="223"/>
      <c r="B86" s="224"/>
      <c r="C86" s="248" t="s">
        <v>262</v>
      </c>
      <c r="D86" s="226"/>
      <c r="E86" s="227">
        <v>61.962499999999999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16"/>
      <c r="Z86" s="216"/>
      <c r="AA86" s="216"/>
      <c r="AB86" s="216"/>
      <c r="AC86" s="216"/>
      <c r="AD86" s="216"/>
      <c r="AE86" s="216"/>
      <c r="AF86" s="216"/>
      <c r="AG86" s="216" t="s">
        <v>168</v>
      </c>
      <c r="AH86" s="216">
        <v>0</v>
      </c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</row>
    <row r="87" spans="1:60" outlineLevel="1" x14ac:dyDescent="0.2">
      <c r="A87" s="223"/>
      <c r="B87" s="224"/>
      <c r="C87" s="248" t="s">
        <v>199</v>
      </c>
      <c r="D87" s="226"/>
      <c r="E87" s="227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16"/>
      <c r="Z87" s="216"/>
      <c r="AA87" s="216"/>
      <c r="AB87" s="216"/>
      <c r="AC87" s="216"/>
      <c r="AD87" s="216"/>
      <c r="AE87" s="216"/>
      <c r="AF87" s="216"/>
      <c r="AG87" s="216" t="s">
        <v>168</v>
      </c>
      <c r="AH87" s="216">
        <v>0</v>
      </c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</row>
    <row r="88" spans="1:60" outlineLevel="1" x14ac:dyDescent="0.2">
      <c r="A88" s="223"/>
      <c r="B88" s="224"/>
      <c r="C88" s="248" t="s">
        <v>263</v>
      </c>
      <c r="D88" s="226"/>
      <c r="E88" s="227">
        <v>40.787500000000001</v>
      </c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16"/>
      <c r="Z88" s="216"/>
      <c r="AA88" s="216"/>
      <c r="AB88" s="216"/>
      <c r="AC88" s="216"/>
      <c r="AD88" s="216"/>
      <c r="AE88" s="216"/>
      <c r="AF88" s="216"/>
      <c r="AG88" s="216" t="s">
        <v>168</v>
      </c>
      <c r="AH88" s="216">
        <v>0</v>
      </c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</row>
    <row r="89" spans="1:60" ht="22.5" outlineLevel="1" x14ac:dyDescent="0.2">
      <c r="A89" s="235">
        <v>14</v>
      </c>
      <c r="B89" s="236" t="s">
        <v>264</v>
      </c>
      <c r="C89" s="246" t="s">
        <v>265</v>
      </c>
      <c r="D89" s="237" t="s">
        <v>252</v>
      </c>
      <c r="E89" s="238">
        <v>56.721499999999999</v>
      </c>
      <c r="F89" s="239"/>
      <c r="G89" s="240">
        <f>ROUND(E89*F89,2)</f>
        <v>0</v>
      </c>
      <c r="H89" s="239"/>
      <c r="I89" s="240">
        <f>ROUND(E89*H89,2)</f>
        <v>0</v>
      </c>
      <c r="J89" s="239"/>
      <c r="K89" s="240">
        <f>ROUND(E89*J89,2)</f>
        <v>0</v>
      </c>
      <c r="L89" s="240">
        <v>21</v>
      </c>
      <c r="M89" s="240">
        <f>G89*(1+L89/100)</f>
        <v>0</v>
      </c>
      <c r="N89" s="240">
        <v>2.9999999999999997E-4</v>
      </c>
      <c r="O89" s="240">
        <f>ROUND(E89*N89,2)</f>
        <v>0.02</v>
      </c>
      <c r="P89" s="240">
        <v>0</v>
      </c>
      <c r="Q89" s="240">
        <f>ROUND(E89*P89,2)</f>
        <v>0</v>
      </c>
      <c r="R89" s="240" t="s">
        <v>266</v>
      </c>
      <c r="S89" s="240" t="s">
        <v>154</v>
      </c>
      <c r="T89" s="241" t="s">
        <v>154</v>
      </c>
      <c r="U89" s="225">
        <v>0</v>
      </c>
      <c r="V89" s="225">
        <f>ROUND(E89*U89,2)</f>
        <v>0</v>
      </c>
      <c r="W89" s="225"/>
      <c r="X89" s="225" t="s">
        <v>267</v>
      </c>
      <c r="Y89" s="216"/>
      <c r="Z89" s="216"/>
      <c r="AA89" s="216"/>
      <c r="AB89" s="216"/>
      <c r="AC89" s="216"/>
      <c r="AD89" s="216"/>
      <c r="AE89" s="216"/>
      <c r="AF89" s="216"/>
      <c r="AG89" s="216" t="s">
        <v>268</v>
      </c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</row>
    <row r="90" spans="1:60" outlineLevel="1" x14ac:dyDescent="0.2">
      <c r="A90" s="223"/>
      <c r="B90" s="224"/>
      <c r="C90" s="248" t="s">
        <v>197</v>
      </c>
      <c r="D90" s="226"/>
      <c r="E90" s="227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16"/>
      <c r="Z90" s="216"/>
      <c r="AA90" s="216"/>
      <c r="AB90" s="216"/>
      <c r="AC90" s="216"/>
      <c r="AD90" s="216"/>
      <c r="AE90" s="216"/>
      <c r="AF90" s="216"/>
      <c r="AG90" s="216" t="s">
        <v>168</v>
      </c>
      <c r="AH90" s="216">
        <v>0</v>
      </c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</row>
    <row r="91" spans="1:60" outlineLevel="1" x14ac:dyDescent="0.2">
      <c r="A91" s="223"/>
      <c r="B91" s="224"/>
      <c r="C91" s="248" t="s">
        <v>198</v>
      </c>
      <c r="D91" s="226"/>
      <c r="E91" s="227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16"/>
      <c r="Z91" s="216"/>
      <c r="AA91" s="216"/>
      <c r="AB91" s="216"/>
      <c r="AC91" s="216"/>
      <c r="AD91" s="216"/>
      <c r="AE91" s="216"/>
      <c r="AF91" s="216"/>
      <c r="AG91" s="216" t="s">
        <v>168</v>
      </c>
      <c r="AH91" s="216">
        <v>0</v>
      </c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</row>
    <row r="92" spans="1:60" outlineLevel="1" x14ac:dyDescent="0.2">
      <c r="A92" s="223"/>
      <c r="B92" s="224"/>
      <c r="C92" s="248" t="s">
        <v>199</v>
      </c>
      <c r="D92" s="226"/>
      <c r="E92" s="227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16"/>
      <c r="Z92" s="216"/>
      <c r="AA92" s="216"/>
      <c r="AB92" s="216"/>
      <c r="AC92" s="216"/>
      <c r="AD92" s="216"/>
      <c r="AE92" s="216"/>
      <c r="AF92" s="216"/>
      <c r="AG92" s="216" t="s">
        <v>168</v>
      </c>
      <c r="AH92" s="216">
        <v>0</v>
      </c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</row>
    <row r="93" spans="1:60" outlineLevel="1" x14ac:dyDescent="0.2">
      <c r="A93" s="223"/>
      <c r="B93" s="224"/>
      <c r="C93" s="248" t="s">
        <v>200</v>
      </c>
      <c r="D93" s="226"/>
      <c r="E93" s="227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16"/>
      <c r="Z93" s="216"/>
      <c r="AA93" s="216"/>
      <c r="AB93" s="216"/>
      <c r="AC93" s="216"/>
      <c r="AD93" s="216"/>
      <c r="AE93" s="216"/>
      <c r="AF93" s="216"/>
      <c r="AG93" s="216" t="s">
        <v>168</v>
      </c>
      <c r="AH93" s="216">
        <v>0</v>
      </c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</row>
    <row r="94" spans="1:60" ht="22.5" outlineLevel="1" x14ac:dyDescent="0.2">
      <c r="A94" s="223"/>
      <c r="B94" s="224"/>
      <c r="C94" s="248" t="s">
        <v>269</v>
      </c>
      <c r="D94" s="226"/>
      <c r="E94" s="227">
        <v>11.5115</v>
      </c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16"/>
      <c r="Z94" s="216"/>
      <c r="AA94" s="216"/>
      <c r="AB94" s="216"/>
      <c r="AC94" s="216"/>
      <c r="AD94" s="216"/>
      <c r="AE94" s="216"/>
      <c r="AF94" s="216"/>
      <c r="AG94" s="216" t="s">
        <v>168</v>
      </c>
      <c r="AH94" s="216">
        <v>0</v>
      </c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</row>
    <row r="95" spans="1:60" outlineLevel="1" x14ac:dyDescent="0.2">
      <c r="A95" s="223"/>
      <c r="B95" s="224"/>
      <c r="C95" s="248" t="s">
        <v>270</v>
      </c>
      <c r="D95" s="226"/>
      <c r="E95" s="227">
        <v>27.263500000000001</v>
      </c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16"/>
      <c r="Z95" s="216"/>
      <c r="AA95" s="216"/>
      <c r="AB95" s="216"/>
      <c r="AC95" s="216"/>
      <c r="AD95" s="216"/>
      <c r="AE95" s="216"/>
      <c r="AF95" s="216"/>
      <c r="AG95" s="216" t="s">
        <v>168</v>
      </c>
      <c r="AH95" s="216">
        <v>0</v>
      </c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</row>
    <row r="96" spans="1:60" outlineLevel="1" x14ac:dyDescent="0.2">
      <c r="A96" s="223"/>
      <c r="B96" s="224"/>
      <c r="C96" s="248" t="s">
        <v>199</v>
      </c>
      <c r="D96" s="226"/>
      <c r="E96" s="227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16"/>
      <c r="Z96" s="216"/>
      <c r="AA96" s="216"/>
      <c r="AB96" s="216"/>
      <c r="AC96" s="216"/>
      <c r="AD96" s="216"/>
      <c r="AE96" s="216"/>
      <c r="AF96" s="216"/>
      <c r="AG96" s="216" t="s">
        <v>168</v>
      </c>
      <c r="AH96" s="216">
        <v>0</v>
      </c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</row>
    <row r="97" spans="1:60" outlineLevel="1" x14ac:dyDescent="0.2">
      <c r="A97" s="223"/>
      <c r="B97" s="224"/>
      <c r="C97" s="248" t="s">
        <v>271</v>
      </c>
      <c r="D97" s="226"/>
      <c r="E97" s="227">
        <v>17.9465</v>
      </c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16"/>
      <c r="Z97" s="216"/>
      <c r="AA97" s="216"/>
      <c r="AB97" s="216"/>
      <c r="AC97" s="216"/>
      <c r="AD97" s="216"/>
      <c r="AE97" s="216"/>
      <c r="AF97" s="216"/>
      <c r="AG97" s="216" t="s">
        <v>168</v>
      </c>
      <c r="AH97" s="216">
        <v>0</v>
      </c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</row>
    <row r="98" spans="1:60" ht="22.5" outlineLevel="1" x14ac:dyDescent="0.2">
      <c r="A98" s="235">
        <v>15</v>
      </c>
      <c r="B98" s="236" t="s">
        <v>272</v>
      </c>
      <c r="C98" s="246" t="s">
        <v>273</v>
      </c>
      <c r="D98" s="237" t="s">
        <v>259</v>
      </c>
      <c r="E98" s="238">
        <v>141.80375000000001</v>
      </c>
      <c r="F98" s="239"/>
      <c r="G98" s="240">
        <f>ROUND(E98*F98,2)</f>
        <v>0</v>
      </c>
      <c r="H98" s="239"/>
      <c r="I98" s="240">
        <f>ROUND(E98*H98,2)</f>
        <v>0</v>
      </c>
      <c r="J98" s="239"/>
      <c r="K98" s="240">
        <f>ROUND(E98*J98,2)</f>
        <v>0</v>
      </c>
      <c r="L98" s="240">
        <v>21</v>
      </c>
      <c r="M98" s="240">
        <f>G98*(1+L98/100)</f>
        <v>0</v>
      </c>
      <c r="N98" s="240">
        <v>2.9999999999999997E-4</v>
      </c>
      <c r="O98" s="240">
        <f>ROUND(E98*N98,2)</f>
        <v>0.04</v>
      </c>
      <c r="P98" s="240">
        <v>0</v>
      </c>
      <c r="Q98" s="240">
        <f>ROUND(E98*P98,2)</f>
        <v>0</v>
      </c>
      <c r="R98" s="240" t="s">
        <v>266</v>
      </c>
      <c r="S98" s="240" t="s">
        <v>154</v>
      </c>
      <c r="T98" s="241" t="s">
        <v>154</v>
      </c>
      <c r="U98" s="225">
        <v>0</v>
      </c>
      <c r="V98" s="225">
        <f>ROUND(E98*U98,2)</f>
        <v>0</v>
      </c>
      <c r="W98" s="225"/>
      <c r="X98" s="225" t="s">
        <v>267</v>
      </c>
      <c r="Y98" s="216"/>
      <c r="Z98" s="216"/>
      <c r="AA98" s="216"/>
      <c r="AB98" s="216"/>
      <c r="AC98" s="216"/>
      <c r="AD98" s="216"/>
      <c r="AE98" s="216"/>
      <c r="AF98" s="216"/>
      <c r="AG98" s="216" t="s">
        <v>268</v>
      </c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</row>
    <row r="99" spans="1:60" outlineLevel="1" x14ac:dyDescent="0.2">
      <c r="A99" s="223"/>
      <c r="B99" s="224"/>
      <c r="C99" s="248" t="s">
        <v>197</v>
      </c>
      <c r="D99" s="226"/>
      <c r="E99" s="227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16"/>
      <c r="Z99" s="216"/>
      <c r="AA99" s="216"/>
      <c r="AB99" s="216"/>
      <c r="AC99" s="216"/>
      <c r="AD99" s="216"/>
      <c r="AE99" s="216"/>
      <c r="AF99" s="216"/>
      <c r="AG99" s="216" t="s">
        <v>168</v>
      </c>
      <c r="AH99" s="216">
        <v>0</v>
      </c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</row>
    <row r="100" spans="1:60" outlineLevel="1" x14ac:dyDescent="0.2">
      <c r="A100" s="223"/>
      <c r="B100" s="224"/>
      <c r="C100" s="248" t="s">
        <v>198</v>
      </c>
      <c r="D100" s="226"/>
      <c r="E100" s="227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16"/>
      <c r="Z100" s="216"/>
      <c r="AA100" s="216"/>
      <c r="AB100" s="216"/>
      <c r="AC100" s="216"/>
      <c r="AD100" s="216"/>
      <c r="AE100" s="216"/>
      <c r="AF100" s="216"/>
      <c r="AG100" s="216" t="s">
        <v>168</v>
      </c>
      <c r="AH100" s="216">
        <v>0</v>
      </c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</row>
    <row r="101" spans="1:60" outlineLevel="1" x14ac:dyDescent="0.2">
      <c r="A101" s="223"/>
      <c r="B101" s="224"/>
      <c r="C101" s="248" t="s">
        <v>199</v>
      </c>
      <c r="D101" s="226"/>
      <c r="E101" s="227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16"/>
      <c r="Z101" s="216"/>
      <c r="AA101" s="216"/>
      <c r="AB101" s="216"/>
      <c r="AC101" s="216"/>
      <c r="AD101" s="216"/>
      <c r="AE101" s="216"/>
      <c r="AF101" s="216"/>
      <c r="AG101" s="216" t="s">
        <v>168</v>
      </c>
      <c r="AH101" s="216">
        <v>0</v>
      </c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</row>
    <row r="102" spans="1:60" outlineLevel="1" x14ac:dyDescent="0.2">
      <c r="A102" s="223"/>
      <c r="B102" s="224"/>
      <c r="C102" s="248" t="s">
        <v>200</v>
      </c>
      <c r="D102" s="226"/>
      <c r="E102" s="227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16"/>
      <c r="Z102" s="216"/>
      <c r="AA102" s="216"/>
      <c r="AB102" s="216"/>
      <c r="AC102" s="216"/>
      <c r="AD102" s="216"/>
      <c r="AE102" s="216"/>
      <c r="AF102" s="216"/>
      <c r="AG102" s="216" t="s">
        <v>168</v>
      </c>
      <c r="AH102" s="216">
        <v>0</v>
      </c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</row>
    <row r="103" spans="1:60" ht="22.5" outlineLevel="1" x14ac:dyDescent="0.2">
      <c r="A103" s="223"/>
      <c r="B103" s="224"/>
      <c r="C103" s="248" t="s">
        <v>274</v>
      </c>
      <c r="D103" s="226"/>
      <c r="E103" s="227">
        <v>28.778749999999999</v>
      </c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16"/>
      <c r="Z103" s="216"/>
      <c r="AA103" s="216"/>
      <c r="AB103" s="216"/>
      <c r="AC103" s="216"/>
      <c r="AD103" s="216"/>
      <c r="AE103" s="216"/>
      <c r="AF103" s="216"/>
      <c r="AG103" s="216" t="s">
        <v>168</v>
      </c>
      <c r="AH103" s="216">
        <v>0</v>
      </c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</row>
    <row r="104" spans="1:60" ht="22.5" outlineLevel="1" x14ac:dyDescent="0.2">
      <c r="A104" s="223"/>
      <c r="B104" s="224"/>
      <c r="C104" s="248" t="s">
        <v>275</v>
      </c>
      <c r="D104" s="226"/>
      <c r="E104" s="227">
        <v>68.158749999999998</v>
      </c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16"/>
      <c r="Z104" s="216"/>
      <c r="AA104" s="216"/>
      <c r="AB104" s="216"/>
      <c r="AC104" s="216"/>
      <c r="AD104" s="216"/>
      <c r="AE104" s="216"/>
      <c r="AF104" s="216"/>
      <c r="AG104" s="216" t="s">
        <v>168</v>
      </c>
      <c r="AH104" s="216">
        <v>0</v>
      </c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</row>
    <row r="105" spans="1:60" outlineLevel="1" x14ac:dyDescent="0.2">
      <c r="A105" s="223"/>
      <c r="B105" s="224"/>
      <c r="C105" s="248" t="s">
        <v>199</v>
      </c>
      <c r="D105" s="226"/>
      <c r="E105" s="227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16"/>
      <c r="Z105" s="216"/>
      <c r="AA105" s="216"/>
      <c r="AB105" s="216"/>
      <c r="AC105" s="216"/>
      <c r="AD105" s="216"/>
      <c r="AE105" s="216"/>
      <c r="AF105" s="216"/>
      <c r="AG105" s="216" t="s">
        <v>168</v>
      </c>
      <c r="AH105" s="216">
        <v>0</v>
      </c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</row>
    <row r="106" spans="1:60" outlineLevel="1" x14ac:dyDescent="0.2">
      <c r="A106" s="223"/>
      <c r="B106" s="224"/>
      <c r="C106" s="248" t="s">
        <v>276</v>
      </c>
      <c r="D106" s="226"/>
      <c r="E106" s="227">
        <v>44.866250000000001</v>
      </c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16"/>
      <c r="Z106" s="216"/>
      <c r="AA106" s="216"/>
      <c r="AB106" s="216"/>
      <c r="AC106" s="216"/>
      <c r="AD106" s="216"/>
      <c r="AE106" s="216"/>
      <c r="AF106" s="216"/>
      <c r="AG106" s="216" t="s">
        <v>168</v>
      </c>
      <c r="AH106" s="216">
        <v>0</v>
      </c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</row>
    <row r="107" spans="1:60" x14ac:dyDescent="0.2">
      <c r="A107" s="229" t="s">
        <v>149</v>
      </c>
      <c r="B107" s="230" t="s">
        <v>74</v>
      </c>
      <c r="C107" s="245" t="s">
        <v>75</v>
      </c>
      <c r="D107" s="231"/>
      <c r="E107" s="232"/>
      <c r="F107" s="233"/>
      <c r="G107" s="233">
        <f>SUMIF(AG108:AG152,"&lt;&gt;NOR",G108:G152)</f>
        <v>0</v>
      </c>
      <c r="H107" s="233"/>
      <c r="I107" s="233">
        <f>SUM(I108:I152)</f>
        <v>0</v>
      </c>
      <c r="J107" s="233"/>
      <c r="K107" s="233">
        <f>SUM(K108:K152)</f>
        <v>0</v>
      </c>
      <c r="L107" s="233"/>
      <c r="M107" s="233">
        <f>SUM(M108:M152)</f>
        <v>0</v>
      </c>
      <c r="N107" s="233"/>
      <c r="O107" s="233">
        <f>SUM(O108:O152)</f>
        <v>24.19</v>
      </c>
      <c r="P107" s="233"/>
      <c r="Q107" s="233">
        <f>SUM(Q108:Q152)</f>
        <v>0</v>
      </c>
      <c r="R107" s="233"/>
      <c r="S107" s="233"/>
      <c r="T107" s="234"/>
      <c r="U107" s="228"/>
      <c r="V107" s="228">
        <f>SUM(V108:V152)</f>
        <v>75.08</v>
      </c>
      <c r="W107" s="228"/>
      <c r="X107" s="228"/>
      <c r="AG107" t="s">
        <v>150</v>
      </c>
    </row>
    <row r="108" spans="1:60" outlineLevel="1" x14ac:dyDescent="0.2">
      <c r="A108" s="235">
        <v>16</v>
      </c>
      <c r="B108" s="236" t="s">
        <v>277</v>
      </c>
      <c r="C108" s="246" t="s">
        <v>278</v>
      </c>
      <c r="D108" s="237" t="s">
        <v>259</v>
      </c>
      <c r="E108" s="238">
        <v>22.254999999999999</v>
      </c>
      <c r="F108" s="239"/>
      <c r="G108" s="240">
        <f>ROUND(E108*F108,2)</f>
        <v>0</v>
      </c>
      <c r="H108" s="239"/>
      <c r="I108" s="240">
        <f>ROUND(E108*H108,2)</f>
        <v>0</v>
      </c>
      <c r="J108" s="239"/>
      <c r="K108" s="240">
        <f>ROUND(E108*J108,2)</f>
        <v>0</v>
      </c>
      <c r="L108" s="240">
        <v>21</v>
      </c>
      <c r="M108" s="240">
        <f>G108*(1+L108/100)</f>
        <v>0</v>
      </c>
      <c r="N108" s="240">
        <v>0.52</v>
      </c>
      <c r="O108" s="240">
        <f>ROUND(E108*N108,2)</f>
        <v>11.57</v>
      </c>
      <c r="P108" s="240">
        <v>0</v>
      </c>
      <c r="Q108" s="240">
        <f>ROUND(E108*P108,2)</f>
        <v>0</v>
      </c>
      <c r="R108" s="240" t="s">
        <v>279</v>
      </c>
      <c r="S108" s="240" t="s">
        <v>154</v>
      </c>
      <c r="T108" s="241" t="s">
        <v>154</v>
      </c>
      <c r="U108" s="225">
        <v>0.9</v>
      </c>
      <c r="V108" s="225">
        <f>ROUND(E108*U108,2)</f>
        <v>20.03</v>
      </c>
      <c r="W108" s="225"/>
      <c r="X108" s="225" t="s">
        <v>193</v>
      </c>
      <c r="Y108" s="216"/>
      <c r="Z108" s="216"/>
      <c r="AA108" s="216"/>
      <c r="AB108" s="216"/>
      <c r="AC108" s="216"/>
      <c r="AD108" s="216"/>
      <c r="AE108" s="216"/>
      <c r="AF108" s="216"/>
      <c r="AG108" s="216" t="s">
        <v>194</v>
      </c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</row>
    <row r="109" spans="1:60" outlineLevel="1" x14ac:dyDescent="0.2">
      <c r="A109" s="223"/>
      <c r="B109" s="224"/>
      <c r="C109" s="263" t="s">
        <v>280</v>
      </c>
      <c r="D109" s="254"/>
      <c r="E109" s="254"/>
      <c r="F109" s="254"/>
      <c r="G109" s="254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16"/>
      <c r="Z109" s="216"/>
      <c r="AA109" s="216"/>
      <c r="AB109" s="216"/>
      <c r="AC109" s="216"/>
      <c r="AD109" s="216"/>
      <c r="AE109" s="216"/>
      <c r="AF109" s="216"/>
      <c r="AG109" s="216" t="s">
        <v>196</v>
      </c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</row>
    <row r="110" spans="1:60" outlineLevel="1" x14ac:dyDescent="0.2">
      <c r="A110" s="223"/>
      <c r="B110" s="224"/>
      <c r="C110" s="248" t="s">
        <v>197</v>
      </c>
      <c r="D110" s="226"/>
      <c r="E110" s="227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16"/>
      <c r="Z110" s="216"/>
      <c r="AA110" s="216"/>
      <c r="AB110" s="216"/>
      <c r="AC110" s="216"/>
      <c r="AD110" s="216"/>
      <c r="AE110" s="216"/>
      <c r="AF110" s="216"/>
      <c r="AG110" s="216" t="s">
        <v>168</v>
      </c>
      <c r="AH110" s="216">
        <v>0</v>
      </c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</row>
    <row r="111" spans="1:60" outlineLevel="1" x14ac:dyDescent="0.2">
      <c r="A111" s="223"/>
      <c r="B111" s="224"/>
      <c r="C111" s="248" t="s">
        <v>198</v>
      </c>
      <c r="D111" s="226"/>
      <c r="E111" s="227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16"/>
      <c r="Z111" s="216"/>
      <c r="AA111" s="216"/>
      <c r="AB111" s="216"/>
      <c r="AC111" s="216"/>
      <c r="AD111" s="216"/>
      <c r="AE111" s="216"/>
      <c r="AF111" s="216"/>
      <c r="AG111" s="216" t="s">
        <v>168</v>
      </c>
      <c r="AH111" s="216">
        <v>0</v>
      </c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</row>
    <row r="112" spans="1:60" outlineLevel="1" x14ac:dyDescent="0.2">
      <c r="A112" s="223"/>
      <c r="B112" s="224"/>
      <c r="C112" s="248" t="s">
        <v>199</v>
      </c>
      <c r="D112" s="226"/>
      <c r="E112" s="227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16"/>
      <c r="Z112" s="216"/>
      <c r="AA112" s="216"/>
      <c r="AB112" s="216"/>
      <c r="AC112" s="216"/>
      <c r="AD112" s="216"/>
      <c r="AE112" s="216"/>
      <c r="AF112" s="216"/>
      <c r="AG112" s="216" t="s">
        <v>168</v>
      </c>
      <c r="AH112" s="216">
        <v>0</v>
      </c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</row>
    <row r="113" spans="1:60" ht="22.5" outlineLevel="1" x14ac:dyDescent="0.2">
      <c r="A113" s="223"/>
      <c r="B113" s="224"/>
      <c r="C113" s="248" t="s">
        <v>281</v>
      </c>
      <c r="D113" s="226"/>
      <c r="E113" s="227">
        <v>14.4975</v>
      </c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16"/>
      <c r="Z113" s="216"/>
      <c r="AA113" s="216"/>
      <c r="AB113" s="216"/>
      <c r="AC113" s="216"/>
      <c r="AD113" s="216"/>
      <c r="AE113" s="216"/>
      <c r="AF113" s="216"/>
      <c r="AG113" s="216" t="s">
        <v>168</v>
      </c>
      <c r="AH113" s="216">
        <v>0</v>
      </c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</row>
    <row r="114" spans="1:60" outlineLevel="1" x14ac:dyDescent="0.2">
      <c r="A114" s="223"/>
      <c r="B114" s="224"/>
      <c r="C114" s="248" t="s">
        <v>199</v>
      </c>
      <c r="D114" s="226"/>
      <c r="E114" s="227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16"/>
      <c r="Z114" s="216"/>
      <c r="AA114" s="216"/>
      <c r="AB114" s="216"/>
      <c r="AC114" s="216"/>
      <c r="AD114" s="216"/>
      <c r="AE114" s="216"/>
      <c r="AF114" s="216"/>
      <c r="AG114" s="216" t="s">
        <v>168</v>
      </c>
      <c r="AH114" s="216">
        <v>0</v>
      </c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</row>
    <row r="115" spans="1:60" outlineLevel="1" x14ac:dyDescent="0.2">
      <c r="A115" s="223"/>
      <c r="B115" s="224"/>
      <c r="C115" s="248" t="s">
        <v>282</v>
      </c>
      <c r="D115" s="226"/>
      <c r="E115" s="227">
        <v>7.7575000000000003</v>
      </c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16"/>
      <c r="Z115" s="216"/>
      <c r="AA115" s="216"/>
      <c r="AB115" s="216"/>
      <c r="AC115" s="216"/>
      <c r="AD115" s="216"/>
      <c r="AE115" s="216"/>
      <c r="AF115" s="216"/>
      <c r="AG115" s="216" t="s">
        <v>168</v>
      </c>
      <c r="AH115" s="216">
        <v>0</v>
      </c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</row>
    <row r="116" spans="1:60" outlineLevel="1" x14ac:dyDescent="0.2">
      <c r="A116" s="235">
        <v>17</v>
      </c>
      <c r="B116" s="236" t="s">
        <v>283</v>
      </c>
      <c r="C116" s="246" t="s">
        <v>284</v>
      </c>
      <c r="D116" s="237" t="s">
        <v>191</v>
      </c>
      <c r="E116" s="238">
        <v>4.4941300000000002</v>
      </c>
      <c r="F116" s="239"/>
      <c r="G116" s="240">
        <f>ROUND(E116*F116,2)</f>
        <v>0</v>
      </c>
      <c r="H116" s="239"/>
      <c r="I116" s="240">
        <f>ROUND(E116*H116,2)</f>
        <v>0</v>
      </c>
      <c r="J116" s="239"/>
      <c r="K116" s="240">
        <f>ROUND(E116*J116,2)</f>
        <v>0</v>
      </c>
      <c r="L116" s="240">
        <v>21</v>
      </c>
      <c r="M116" s="240">
        <f>G116*(1+L116/100)</f>
        <v>0</v>
      </c>
      <c r="N116" s="240">
        <v>2.5249999999999999</v>
      </c>
      <c r="O116" s="240">
        <f>ROUND(E116*N116,2)</f>
        <v>11.35</v>
      </c>
      <c r="P116" s="240">
        <v>0</v>
      </c>
      <c r="Q116" s="240">
        <f>ROUND(E116*P116,2)</f>
        <v>0</v>
      </c>
      <c r="R116" s="240" t="s">
        <v>279</v>
      </c>
      <c r="S116" s="240" t="s">
        <v>154</v>
      </c>
      <c r="T116" s="241" t="s">
        <v>154</v>
      </c>
      <c r="U116" s="225">
        <v>0.47699999999999998</v>
      </c>
      <c r="V116" s="225">
        <f>ROUND(E116*U116,2)</f>
        <v>2.14</v>
      </c>
      <c r="W116" s="225"/>
      <c r="X116" s="225" t="s">
        <v>193</v>
      </c>
      <c r="Y116" s="216"/>
      <c r="Z116" s="216"/>
      <c r="AA116" s="216"/>
      <c r="AB116" s="216"/>
      <c r="AC116" s="216"/>
      <c r="AD116" s="216"/>
      <c r="AE116" s="216"/>
      <c r="AF116" s="216"/>
      <c r="AG116" s="216" t="s">
        <v>194</v>
      </c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</row>
    <row r="117" spans="1:60" outlineLevel="1" x14ac:dyDescent="0.2">
      <c r="A117" s="223"/>
      <c r="B117" s="224"/>
      <c r="C117" s="247" t="s">
        <v>285</v>
      </c>
      <c r="D117" s="243"/>
      <c r="E117" s="243"/>
      <c r="F117" s="243"/>
      <c r="G117" s="243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16"/>
      <c r="Z117" s="216"/>
      <c r="AA117" s="216"/>
      <c r="AB117" s="216"/>
      <c r="AC117" s="216"/>
      <c r="AD117" s="216"/>
      <c r="AE117" s="216"/>
      <c r="AF117" s="216"/>
      <c r="AG117" s="216" t="s">
        <v>159</v>
      </c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</row>
    <row r="118" spans="1:60" outlineLevel="1" x14ac:dyDescent="0.2">
      <c r="A118" s="223"/>
      <c r="B118" s="224"/>
      <c r="C118" s="248" t="s">
        <v>197</v>
      </c>
      <c r="D118" s="226"/>
      <c r="E118" s="227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16"/>
      <c r="Z118" s="216"/>
      <c r="AA118" s="216"/>
      <c r="AB118" s="216"/>
      <c r="AC118" s="216"/>
      <c r="AD118" s="216"/>
      <c r="AE118" s="216"/>
      <c r="AF118" s="216"/>
      <c r="AG118" s="216" t="s">
        <v>168</v>
      </c>
      <c r="AH118" s="216">
        <v>0</v>
      </c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</row>
    <row r="119" spans="1:60" outlineLevel="1" x14ac:dyDescent="0.2">
      <c r="A119" s="223"/>
      <c r="B119" s="224"/>
      <c r="C119" s="248" t="s">
        <v>198</v>
      </c>
      <c r="D119" s="226"/>
      <c r="E119" s="227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16"/>
      <c r="Z119" s="216"/>
      <c r="AA119" s="216"/>
      <c r="AB119" s="216"/>
      <c r="AC119" s="216"/>
      <c r="AD119" s="216"/>
      <c r="AE119" s="216"/>
      <c r="AF119" s="216"/>
      <c r="AG119" s="216" t="s">
        <v>168</v>
      </c>
      <c r="AH119" s="216">
        <v>0</v>
      </c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</row>
    <row r="120" spans="1:60" outlineLevel="1" x14ac:dyDescent="0.2">
      <c r="A120" s="223"/>
      <c r="B120" s="224"/>
      <c r="C120" s="248" t="s">
        <v>199</v>
      </c>
      <c r="D120" s="226"/>
      <c r="E120" s="227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16"/>
      <c r="Z120" s="216"/>
      <c r="AA120" s="216"/>
      <c r="AB120" s="216"/>
      <c r="AC120" s="216"/>
      <c r="AD120" s="216"/>
      <c r="AE120" s="216"/>
      <c r="AF120" s="216"/>
      <c r="AG120" s="216" t="s">
        <v>168</v>
      </c>
      <c r="AH120" s="216">
        <v>0</v>
      </c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</row>
    <row r="121" spans="1:60" ht="22.5" outlineLevel="1" x14ac:dyDescent="0.2">
      <c r="A121" s="223"/>
      <c r="B121" s="224"/>
      <c r="C121" s="248" t="s">
        <v>286</v>
      </c>
      <c r="D121" s="226"/>
      <c r="E121" s="227">
        <v>1.1597999999999999</v>
      </c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16"/>
      <c r="Z121" s="216"/>
      <c r="AA121" s="216"/>
      <c r="AB121" s="216"/>
      <c r="AC121" s="216"/>
      <c r="AD121" s="216"/>
      <c r="AE121" s="216"/>
      <c r="AF121" s="216"/>
      <c r="AG121" s="216" t="s">
        <v>168</v>
      </c>
      <c r="AH121" s="216">
        <v>0</v>
      </c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</row>
    <row r="122" spans="1:60" ht="22.5" outlineLevel="1" x14ac:dyDescent="0.2">
      <c r="A122" s="223"/>
      <c r="B122" s="224"/>
      <c r="C122" s="248" t="s">
        <v>287</v>
      </c>
      <c r="D122" s="226"/>
      <c r="E122" s="227">
        <v>1.7637</v>
      </c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16"/>
      <c r="Z122" s="216"/>
      <c r="AA122" s="216"/>
      <c r="AB122" s="216"/>
      <c r="AC122" s="216"/>
      <c r="AD122" s="216"/>
      <c r="AE122" s="216"/>
      <c r="AF122" s="216"/>
      <c r="AG122" s="216" t="s">
        <v>168</v>
      </c>
      <c r="AH122" s="216">
        <v>0</v>
      </c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</row>
    <row r="123" spans="1:60" outlineLevel="1" x14ac:dyDescent="0.2">
      <c r="A123" s="223"/>
      <c r="B123" s="224"/>
      <c r="C123" s="248" t="s">
        <v>288</v>
      </c>
      <c r="D123" s="226"/>
      <c r="E123" s="227">
        <v>6.7129999999999995E-2</v>
      </c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16"/>
      <c r="Z123" s="216"/>
      <c r="AA123" s="216"/>
      <c r="AB123" s="216"/>
      <c r="AC123" s="216"/>
      <c r="AD123" s="216"/>
      <c r="AE123" s="216"/>
      <c r="AF123" s="216"/>
      <c r="AG123" s="216" t="s">
        <v>168</v>
      </c>
      <c r="AH123" s="216">
        <v>0</v>
      </c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</row>
    <row r="124" spans="1:60" outlineLevel="1" x14ac:dyDescent="0.2">
      <c r="A124" s="223"/>
      <c r="B124" s="224"/>
      <c r="C124" s="248" t="s">
        <v>289</v>
      </c>
      <c r="D124" s="226"/>
      <c r="E124" s="227">
        <v>0.62060000000000004</v>
      </c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16"/>
      <c r="Z124" s="216"/>
      <c r="AA124" s="216"/>
      <c r="AB124" s="216"/>
      <c r="AC124" s="216"/>
      <c r="AD124" s="216"/>
      <c r="AE124" s="216"/>
      <c r="AF124" s="216"/>
      <c r="AG124" s="216" t="s">
        <v>168</v>
      </c>
      <c r="AH124" s="216">
        <v>0</v>
      </c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</row>
    <row r="125" spans="1:60" outlineLevel="1" x14ac:dyDescent="0.2">
      <c r="A125" s="223"/>
      <c r="B125" s="224"/>
      <c r="C125" s="248" t="s">
        <v>290</v>
      </c>
      <c r="D125" s="226"/>
      <c r="E125" s="227">
        <v>0.88290000000000002</v>
      </c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16"/>
      <c r="Z125" s="216"/>
      <c r="AA125" s="216"/>
      <c r="AB125" s="216"/>
      <c r="AC125" s="216"/>
      <c r="AD125" s="216"/>
      <c r="AE125" s="216"/>
      <c r="AF125" s="216"/>
      <c r="AG125" s="216" t="s">
        <v>168</v>
      </c>
      <c r="AH125" s="216">
        <v>0</v>
      </c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</row>
    <row r="126" spans="1:60" outlineLevel="1" x14ac:dyDescent="0.2">
      <c r="A126" s="235">
        <v>18</v>
      </c>
      <c r="B126" s="236" t="s">
        <v>291</v>
      </c>
      <c r="C126" s="246" t="s">
        <v>292</v>
      </c>
      <c r="D126" s="237" t="s">
        <v>259</v>
      </c>
      <c r="E126" s="238">
        <v>24.920500000000001</v>
      </c>
      <c r="F126" s="239"/>
      <c r="G126" s="240">
        <f>ROUND(E126*F126,2)</f>
        <v>0</v>
      </c>
      <c r="H126" s="239"/>
      <c r="I126" s="240">
        <f>ROUND(E126*H126,2)</f>
        <v>0</v>
      </c>
      <c r="J126" s="239"/>
      <c r="K126" s="240">
        <f>ROUND(E126*J126,2)</f>
        <v>0</v>
      </c>
      <c r="L126" s="240">
        <v>21</v>
      </c>
      <c r="M126" s="240">
        <f>G126*(1+L126/100)</f>
        <v>0</v>
      </c>
      <c r="N126" s="240">
        <v>3.916E-2</v>
      </c>
      <c r="O126" s="240">
        <f>ROUND(E126*N126,2)</f>
        <v>0.98</v>
      </c>
      <c r="P126" s="240">
        <v>0</v>
      </c>
      <c r="Q126" s="240">
        <f>ROUND(E126*P126,2)</f>
        <v>0</v>
      </c>
      <c r="R126" s="240" t="s">
        <v>279</v>
      </c>
      <c r="S126" s="240" t="s">
        <v>154</v>
      </c>
      <c r="T126" s="241" t="s">
        <v>154</v>
      </c>
      <c r="U126" s="225">
        <v>1.05</v>
      </c>
      <c r="V126" s="225">
        <f>ROUND(E126*U126,2)</f>
        <v>26.17</v>
      </c>
      <c r="W126" s="225"/>
      <c r="X126" s="225" t="s">
        <v>193</v>
      </c>
      <c r="Y126" s="216"/>
      <c r="Z126" s="216"/>
      <c r="AA126" s="216"/>
      <c r="AB126" s="216"/>
      <c r="AC126" s="216"/>
      <c r="AD126" s="216"/>
      <c r="AE126" s="216"/>
      <c r="AF126" s="216"/>
      <c r="AG126" s="216" t="s">
        <v>194</v>
      </c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</row>
    <row r="127" spans="1:60" ht="22.5" outlineLevel="1" x14ac:dyDescent="0.2">
      <c r="A127" s="223"/>
      <c r="B127" s="224"/>
      <c r="C127" s="263" t="s">
        <v>293</v>
      </c>
      <c r="D127" s="254"/>
      <c r="E127" s="254"/>
      <c r="F127" s="254"/>
      <c r="G127" s="254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16"/>
      <c r="Z127" s="216"/>
      <c r="AA127" s="216"/>
      <c r="AB127" s="216"/>
      <c r="AC127" s="216"/>
      <c r="AD127" s="216"/>
      <c r="AE127" s="216"/>
      <c r="AF127" s="216"/>
      <c r="AG127" s="216" t="s">
        <v>196</v>
      </c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42" t="str">
        <f>C127</f>
        <v>svislé nebo šikmé (odkloněné), půdorysně přímé nebo zalomené, stěn základových pasů ve volných nebo zapažených jámách, rýhách, šachtách, včetně případných vzpěr,</v>
      </c>
      <c r="BB127" s="216"/>
      <c r="BC127" s="216"/>
      <c r="BD127" s="216"/>
      <c r="BE127" s="216"/>
      <c r="BF127" s="216"/>
      <c r="BG127" s="216"/>
      <c r="BH127" s="216"/>
    </row>
    <row r="128" spans="1:60" outlineLevel="1" x14ac:dyDescent="0.2">
      <c r="A128" s="223"/>
      <c r="B128" s="224"/>
      <c r="C128" s="248" t="s">
        <v>197</v>
      </c>
      <c r="D128" s="226"/>
      <c r="E128" s="227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16"/>
      <c r="Z128" s="216"/>
      <c r="AA128" s="216"/>
      <c r="AB128" s="216"/>
      <c r="AC128" s="216"/>
      <c r="AD128" s="216"/>
      <c r="AE128" s="216"/>
      <c r="AF128" s="216"/>
      <c r="AG128" s="216" t="s">
        <v>168</v>
      </c>
      <c r="AH128" s="216">
        <v>0</v>
      </c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</row>
    <row r="129" spans="1:60" outlineLevel="1" x14ac:dyDescent="0.2">
      <c r="A129" s="223"/>
      <c r="B129" s="224"/>
      <c r="C129" s="248" t="s">
        <v>198</v>
      </c>
      <c r="D129" s="226"/>
      <c r="E129" s="227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16"/>
      <c r="Z129" s="216"/>
      <c r="AA129" s="216"/>
      <c r="AB129" s="216"/>
      <c r="AC129" s="216"/>
      <c r="AD129" s="216"/>
      <c r="AE129" s="216"/>
      <c r="AF129" s="216"/>
      <c r="AG129" s="216" t="s">
        <v>168</v>
      </c>
      <c r="AH129" s="216">
        <v>0</v>
      </c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</row>
    <row r="130" spans="1:60" outlineLevel="1" x14ac:dyDescent="0.2">
      <c r="A130" s="223"/>
      <c r="B130" s="224"/>
      <c r="C130" s="248" t="s">
        <v>199</v>
      </c>
      <c r="D130" s="226"/>
      <c r="E130" s="227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16"/>
      <c r="Z130" s="216"/>
      <c r="AA130" s="216"/>
      <c r="AB130" s="216"/>
      <c r="AC130" s="216"/>
      <c r="AD130" s="216"/>
      <c r="AE130" s="216"/>
      <c r="AF130" s="216"/>
      <c r="AG130" s="216" t="s">
        <v>168</v>
      </c>
      <c r="AH130" s="216">
        <v>0</v>
      </c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</row>
    <row r="131" spans="1:60" ht="33.75" outlineLevel="1" x14ac:dyDescent="0.2">
      <c r="A131" s="223"/>
      <c r="B131" s="224"/>
      <c r="C131" s="248" t="s">
        <v>294</v>
      </c>
      <c r="D131" s="226"/>
      <c r="E131" s="227">
        <v>16.387250000000002</v>
      </c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16"/>
      <c r="Z131" s="216"/>
      <c r="AA131" s="216"/>
      <c r="AB131" s="216"/>
      <c r="AC131" s="216"/>
      <c r="AD131" s="216"/>
      <c r="AE131" s="216"/>
      <c r="AF131" s="216"/>
      <c r="AG131" s="216" t="s">
        <v>168</v>
      </c>
      <c r="AH131" s="216">
        <v>0</v>
      </c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</row>
    <row r="132" spans="1:60" outlineLevel="1" x14ac:dyDescent="0.2">
      <c r="A132" s="223"/>
      <c r="B132" s="224"/>
      <c r="C132" s="248" t="s">
        <v>295</v>
      </c>
      <c r="D132" s="226"/>
      <c r="E132" s="227">
        <v>8.5332500000000007</v>
      </c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16"/>
      <c r="Z132" s="216"/>
      <c r="AA132" s="216"/>
      <c r="AB132" s="216"/>
      <c r="AC132" s="216"/>
      <c r="AD132" s="216"/>
      <c r="AE132" s="216"/>
      <c r="AF132" s="216"/>
      <c r="AG132" s="216" t="s">
        <v>168</v>
      </c>
      <c r="AH132" s="216">
        <v>0</v>
      </c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</row>
    <row r="133" spans="1:60" outlineLevel="1" x14ac:dyDescent="0.2">
      <c r="A133" s="235">
        <v>19</v>
      </c>
      <c r="B133" s="236" t="s">
        <v>296</v>
      </c>
      <c r="C133" s="246" t="s">
        <v>297</v>
      </c>
      <c r="D133" s="237" t="s">
        <v>259</v>
      </c>
      <c r="E133" s="238">
        <v>24.920500000000001</v>
      </c>
      <c r="F133" s="239"/>
      <c r="G133" s="240">
        <f>ROUND(E133*F133,2)</f>
        <v>0</v>
      </c>
      <c r="H133" s="239"/>
      <c r="I133" s="240">
        <f>ROUND(E133*H133,2)</f>
        <v>0</v>
      </c>
      <c r="J133" s="239"/>
      <c r="K133" s="240">
        <f>ROUND(E133*J133,2)</f>
        <v>0</v>
      </c>
      <c r="L133" s="240">
        <v>21</v>
      </c>
      <c r="M133" s="240">
        <f>G133*(1+L133/100)</f>
        <v>0</v>
      </c>
      <c r="N133" s="240">
        <v>0</v>
      </c>
      <c r="O133" s="240">
        <f>ROUND(E133*N133,2)</f>
        <v>0</v>
      </c>
      <c r="P133" s="240">
        <v>0</v>
      </c>
      <c r="Q133" s="240">
        <f>ROUND(E133*P133,2)</f>
        <v>0</v>
      </c>
      <c r="R133" s="240" t="s">
        <v>279</v>
      </c>
      <c r="S133" s="240" t="s">
        <v>154</v>
      </c>
      <c r="T133" s="241" t="s">
        <v>154</v>
      </c>
      <c r="U133" s="225">
        <v>0.32</v>
      </c>
      <c r="V133" s="225">
        <f>ROUND(E133*U133,2)</f>
        <v>7.97</v>
      </c>
      <c r="W133" s="225"/>
      <c r="X133" s="225" t="s">
        <v>193</v>
      </c>
      <c r="Y133" s="216"/>
      <c r="Z133" s="216"/>
      <c r="AA133" s="216"/>
      <c r="AB133" s="216"/>
      <c r="AC133" s="216"/>
      <c r="AD133" s="216"/>
      <c r="AE133" s="216"/>
      <c r="AF133" s="216"/>
      <c r="AG133" s="216" t="s">
        <v>194</v>
      </c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</row>
    <row r="134" spans="1:60" ht="22.5" outlineLevel="1" x14ac:dyDescent="0.2">
      <c r="A134" s="223"/>
      <c r="B134" s="224"/>
      <c r="C134" s="263" t="s">
        <v>293</v>
      </c>
      <c r="D134" s="254"/>
      <c r="E134" s="254"/>
      <c r="F134" s="254"/>
      <c r="G134" s="254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16"/>
      <c r="Z134" s="216"/>
      <c r="AA134" s="216"/>
      <c r="AB134" s="216"/>
      <c r="AC134" s="216"/>
      <c r="AD134" s="216"/>
      <c r="AE134" s="216"/>
      <c r="AF134" s="216"/>
      <c r="AG134" s="216" t="s">
        <v>196</v>
      </c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42" t="str">
        <f>C134</f>
        <v>svislé nebo šikmé (odkloněné), půdorysně přímé nebo zalomené, stěn základových pasů ve volných nebo zapažených jámách, rýhách, šachtách, včetně případných vzpěr,</v>
      </c>
      <c r="BB134" s="216"/>
      <c r="BC134" s="216"/>
      <c r="BD134" s="216"/>
      <c r="BE134" s="216"/>
      <c r="BF134" s="216"/>
      <c r="BG134" s="216"/>
      <c r="BH134" s="216"/>
    </row>
    <row r="135" spans="1:60" outlineLevel="1" x14ac:dyDescent="0.2">
      <c r="A135" s="223"/>
      <c r="B135" s="224"/>
      <c r="C135" s="264" t="s">
        <v>298</v>
      </c>
      <c r="D135" s="255"/>
      <c r="E135" s="255"/>
      <c r="F135" s="255"/>
      <c r="G135" s="25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16"/>
      <c r="Z135" s="216"/>
      <c r="AA135" s="216"/>
      <c r="AB135" s="216"/>
      <c r="AC135" s="216"/>
      <c r="AD135" s="216"/>
      <c r="AE135" s="216"/>
      <c r="AF135" s="216"/>
      <c r="AG135" s="216" t="s">
        <v>159</v>
      </c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</row>
    <row r="136" spans="1:60" outlineLevel="1" x14ac:dyDescent="0.2">
      <c r="A136" s="235">
        <v>20</v>
      </c>
      <c r="B136" s="236" t="s">
        <v>299</v>
      </c>
      <c r="C136" s="246" t="s">
        <v>300</v>
      </c>
      <c r="D136" s="237" t="s">
        <v>301</v>
      </c>
      <c r="E136" s="238">
        <v>29</v>
      </c>
      <c r="F136" s="239"/>
      <c r="G136" s="240">
        <f>ROUND(E136*F136,2)</f>
        <v>0</v>
      </c>
      <c r="H136" s="239"/>
      <c r="I136" s="240">
        <f>ROUND(E136*H136,2)</f>
        <v>0</v>
      </c>
      <c r="J136" s="239"/>
      <c r="K136" s="240">
        <f>ROUND(E136*J136,2)</f>
        <v>0</v>
      </c>
      <c r="L136" s="240">
        <v>21</v>
      </c>
      <c r="M136" s="240">
        <f>G136*(1+L136/100)</f>
        <v>0</v>
      </c>
      <c r="N136" s="240">
        <v>1.41E-3</v>
      </c>
      <c r="O136" s="240">
        <f>ROUND(E136*N136,2)</f>
        <v>0.04</v>
      </c>
      <c r="P136" s="240">
        <v>0</v>
      </c>
      <c r="Q136" s="240">
        <f>ROUND(E136*P136,2)</f>
        <v>0</v>
      </c>
      <c r="R136" s="240" t="s">
        <v>279</v>
      </c>
      <c r="S136" s="240" t="s">
        <v>154</v>
      </c>
      <c r="T136" s="241" t="s">
        <v>154</v>
      </c>
      <c r="U136" s="225">
        <v>0.4</v>
      </c>
      <c r="V136" s="225">
        <f>ROUND(E136*U136,2)</f>
        <v>11.6</v>
      </c>
      <c r="W136" s="225"/>
      <c r="X136" s="225" t="s">
        <v>193</v>
      </c>
      <c r="Y136" s="216"/>
      <c r="Z136" s="216"/>
      <c r="AA136" s="216"/>
      <c r="AB136" s="216"/>
      <c r="AC136" s="216"/>
      <c r="AD136" s="216"/>
      <c r="AE136" s="216"/>
      <c r="AF136" s="216"/>
      <c r="AG136" s="216" t="s">
        <v>194</v>
      </c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</row>
    <row r="137" spans="1:60" outlineLevel="1" x14ac:dyDescent="0.2">
      <c r="A137" s="223"/>
      <c r="B137" s="224"/>
      <c r="C137" s="263" t="s">
        <v>302</v>
      </c>
      <c r="D137" s="254"/>
      <c r="E137" s="254"/>
      <c r="F137" s="254"/>
      <c r="G137" s="254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16"/>
      <c r="Z137" s="216"/>
      <c r="AA137" s="216"/>
      <c r="AB137" s="216"/>
      <c r="AC137" s="216"/>
      <c r="AD137" s="216"/>
      <c r="AE137" s="216"/>
      <c r="AF137" s="216"/>
      <c r="AG137" s="216" t="s">
        <v>196</v>
      </c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</row>
    <row r="138" spans="1:60" outlineLevel="1" x14ac:dyDescent="0.2">
      <c r="A138" s="223"/>
      <c r="B138" s="224"/>
      <c r="C138" s="248" t="s">
        <v>197</v>
      </c>
      <c r="D138" s="226"/>
      <c r="E138" s="227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16"/>
      <c r="Z138" s="216"/>
      <c r="AA138" s="216"/>
      <c r="AB138" s="216"/>
      <c r="AC138" s="216"/>
      <c r="AD138" s="216"/>
      <c r="AE138" s="216"/>
      <c r="AF138" s="216"/>
      <c r="AG138" s="216" t="s">
        <v>168</v>
      </c>
      <c r="AH138" s="216">
        <v>0</v>
      </c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</row>
    <row r="139" spans="1:60" outlineLevel="1" x14ac:dyDescent="0.2">
      <c r="A139" s="223"/>
      <c r="B139" s="224"/>
      <c r="C139" s="248" t="s">
        <v>198</v>
      </c>
      <c r="D139" s="226"/>
      <c r="E139" s="227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16"/>
      <c r="Z139" s="216"/>
      <c r="AA139" s="216"/>
      <c r="AB139" s="216"/>
      <c r="AC139" s="216"/>
      <c r="AD139" s="216"/>
      <c r="AE139" s="216"/>
      <c r="AF139" s="216"/>
      <c r="AG139" s="216" t="s">
        <v>168</v>
      </c>
      <c r="AH139" s="216">
        <v>0</v>
      </c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</row>
    <row r="140" spans="1:60" outlineLevel="1" x14ac:dyDescent="0.2">
      <c r="A140" s="223"/>
      <c r="B140" s="224"/>
      <c r="C140" s="248" t="s">
        <v>199</v>
      </c>
      <c r="D140" s="226"/>
      <c r="E140" s="227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16"/>
      <c r="Z140" s="216"/>
      <c r="AA140" s="216"/>
      <c r="AB140" s="216"/>
      <c r="AC140" s="216"/>
      <c r="AD140" s="216"/>
      <c r="AE140" s="216"/>
      <c r="AF140" s="216"/>
      <c r="AG140" s="216" t="s">
        <v>168</v>
      </c>
      <c r="AH140" s="216">
        <v>0</v>
      </c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</row>
    <row r="141" spans="1:60" outlineLevel="1" x14ac:dyDescent="0.2">
      <c r="A141" s="223"/>
      <c r="B141" s="224"/>
      <c r="C141" s="248" t="s">
        <v>303</v>
      </c>
      <c r="D141" s="226"/>
      <c r="E141" s="227">
        <v>17</v>
      </c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16"/>
      <c r="Z141" s="216"/>
      <c r="AA141" s="216"/>
      <c r="AB141" s="216"/>
      <c r="AC141" s="216"/>
      <c r="AD141" s="216"/>
      <c r="AE141" s="216"/>
      <c r="AF141" s="216"/>
      <c r="AG141" s="216" t="s">
        <v>168</v>
      </c>
      <c r="AH141" s="216">
        <v>0</v>
      </c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</row>
    <row r="142" spans="1:60" outlineLevel="1" x14ac:dyDescent="0.2">
      <c r="A142" s="223"/>
      <c r="B142" s="224"/>
      <c r="C142" s="248" t="s">
        <v>199</v>
      </c>
      <c r="D142" s="226"/>
      <c r="E142" s="227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16"/>
      <c r="Z142" s="216"/>
      <c r="AA142" s="216"/>
      <c r="AB142" s="216"/>
      <c r="AC142" s="216"/>
      <c r="AD142" s="216"/>
      <c r="AE142" s="216"/>
      <c r="AF142" s="216"/>
      <c r="AG142" s="216" t="s">
        <v>168</v>
      </c>
      <c r="AH142" s="216">
        <v>0</v>
      </c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</row>
    <row r="143" spans="1:60" outlineLevel="1" x14ac:dyDescent="0.2">
      <c r="A143" s="223"/>
      <c r="B143" s="224"/>
      <c r="C143" s="248" t="s">
        <v>304</v>
      </c>
      <c r="D143" s="226"/>
      <c r="E143" s="227">
        <v>12</v>
      </c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16"/>
      <c r="Z143" s="216"/>
      <c r="AA143" s="216"/>
      <c r="AB143" s="216"/>
      <c r="AC143" s="216"/>
      <c r="AD143" s="216"/>
      <c r="AE143" s="216"/>
      <c r="AF143" s="216"/>
      <c r="AG143" s="216" t="s">
        <v>168</v>
      </c>
      <c r="AH143" s="216">
        <v>0</v>
      </c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</row>
    <row r="144" spans="1:60" outlineLevel="1" x14ac:dyDescent="0.2">
      <c r="A144" s="235">
        <v>21</v>
      </c>
      <c r="B144" s="236" t="s">
        <v>305</v>
      </c>
      <c r="C144" s="246" t="s">
        <v>306</v>
      </c>
      <c r="D144" s="237" t="s">
        <v>241</v>
      </c>
      <c r="E144" s="238">
        <v>0.24481</v>
      </c>
      <c r="F144" s="239"/>
      <c r="G144" s="240">
        <f>ROUND(E144*F144,2)</f>
        <v>0</v>
      </c>
      <c r="H144" s="239"/>
      <c r="I144" s="240">
        <f>ROUND(E144*H144,2)</f>
        <v>0</v>
      </c>
      <c r="J144" s="239"/>
      <c r="K144" s="240">
        <f>ROUND(E144*J144,2)</f>
        <v>0</v>
      </c>
      <c r="L144" s="240">
        <v>21</v>
      </c>
      <c r="M144" s="240">
        <f>G144*(1+L144/100)</f>
        <v>0</v>
      </c>
      <c r="N144" s="240">
        <v>1.0210999999999999</v>
      </c>
      <c r="O144" s="240">
        <f>ROUND(E144*N144,2)</f>
        <v>0.25</v>
      </c>
      <c r="P144" s="240">
        <v>0</v>
      </c>
      <c r="Q144" s="240">
        <f>ROUND(E144*P144,2)</f>
        <v>0</v>
      </c>
      <c r="R144" s="240" t="s">
        <v>279</v>
      </c>
      <c r="S144" s="240" t="s">
        <v>154</v>
      </c>
      <c r="T144" s="241" t="s">
        <v>154</v>
      </c>
      <c r="U144" s="225">
        <v>29.292000000000002</v>
      </c>
      <c r="V144" s="225">
        <f>ROUND(E144*U144,2)</f>
        <v>7.17</v>
      </c>
      <c r="W144" s="225"/>
      <c r="X144" s="225" t="s">
        <v>193</v>
      </c>
      <c r="Y144" s="216"/>
      <c r="Z144" s="216"/>
      <c r="AA144" s="216"/>
      <c r="AB144" s="216"/>
      <c r="AC144" s="216"/>
      <c r="AD144" s="216"/>
      <c r="AE144" s="216"/>
      <c r="AF144" s="216"/>
      <c r="AG144" s="216" t="s">
        <v>194</v>
      </c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</row>
    <row r="145" spans="1:60" outlineLevel="1" x14ac:dyDescent="0.2">
      <c r="A145" s="223"/>
      <c r="B145" s="224"/>
      <c r="C145" s="263" t="s">
        <v>307</v>
      </c>
      <c r="D145" s="254"/>
      <c r="E145" s="254"/>
      <c r="F145" s="254"/>
      <c r="G145" s="254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16"/>
      <c r="Z145" s="216"/>
      <c r="AA145" s="216"/>
      <c r="AB145" s="216"/>
      <c r="AC145" s="216"/>
      <c r="AD145" s="216"/>
      <c r="AE145" s="216"/>
      <c r="AF145" s="216"/>
      <c r="AG145" s="216" t="s">
        <v>196</v>
      </c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</row>
    <row r="146" spans="1:60" outlineLevel="1" x14ac:dyDescent="0.2">
      <c r="A146" s="223"/>
      <c r="B146" s="224"/>
      <c r="C146" s="248" t="s">
        <v>197</v>
      </c>
      <c r="D146" s="226"/>
      <c r="E146" s="227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16"/>
      <c r="Z146" s="216"/>
      <c r="AA146" s="216"/>
      <c r="AB146" s="216"/>
      <c r="AC146" s="216"/>
      <c r="AD146" s="216"/>
      <c r="AE146" s="216"/>
      <c r="AF146" s="216"/>
      <c r="AG146" s="216" t="s">
        <v>168</v>
      </c>
      <c r="AH146" s="216">
        <v>0</v>
      </c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</row>
    <row r="147" spans="1:60" outlineLevel="1" x14ac:dyDescent="0.2">
      <c r="A147" s="223"/>
      <c r="B147" s="224"/>
      <c r="C147" s="248" t="s">
        <v>198</v>
      </c>
      <c r="D147" s="226"/>
      <c r="E147" s="227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16"/>
      <c r="Z147" s="216"/>
      <c r="AA147" s="216"/>
      <c r="AB147" s="216"/>
      <c r="AC147" s="216"/>
      <c r="AD147" s="216"/>
      <c r="AE147" s="216"/>
      <c r="AF147" s="216"/>
      <c r="AG147" s="216" t="s">
        <v>168</v>
      </c>
      <c r="AH147" s="216">
        <v>0</v>
      </c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</row>
    <row r="148" spans="1:60" outlineLevel="1" x14ac:dyDescent="0.2">
      <c r="A148" s="223"/>
      <c r="B148" s="224"/>
      <c r="C148" s="248" t="s">
        <v>308</v>
      </c>
      <c r="D148" s="226"/>
      <c r="E148" s="227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16"/>
      <c r="Z148" s="216"/>
      <c r="AA148" s="216"/>
      <c r="AB148" s="216"/>
      <c r="AC148" s="216"/>
      <c r="AD148" s="216"/>
      <c r="AE148" s="216"/>
      <c r="AF148" s="216"/>
      <c r="AG148" s="216" t="s">
        <v>168</v>
      </c>
      <c r="AH148" s="216">
        <v>0</v>
      </c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</row>
    <row r="149" spans="1:60" outlineLevel="1" x14ac:dyDescent="0.2">
      <c r="A149" s="223"/>
      <c r="B149" s="224"/>
      <c r="C149" s="248" t="s">
        <v>199</v>
      </c>
      <c r="D149" s="226"/>
      <c r="E149" s="227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16"/>
      <c r="Z149" s="216"/>
      <c r="AA149" s="216"/>
      <c r="AB149" s="216"/>
      <c r="AC149" s="216"/>
      <c r="AD149" s="216"/>
      <c r="AE149" s="216"/>
      <c r="AF149" s="216"/>
      <c r="AG149" s="216" t="s">
        <v>168</v>
      </c>
      <c r="AH149" s="216">
        <v>0</v>
      </c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</row>
    <row r="150" spans="1:60" ht="33.75" outlineLevel="1" x14ac:dyDescent="0.2">
      <c r="A150" s="223"/>
      <c r="B150" s="224"/>
      <c r="C150" s="248" t="s">
        <v>309</v>
      </c>
      <c r="D150" s="226"/>
      <c r="E150" s="227">
        <v>0.15947</v>
      </c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16"/>
      <c r="Z150" s="216"/>
      <c r="AA150" s="216"/>
      <c r="AB150" s="216"/>
      <c r="AC150" s="216"/>
      <c r="AD150" s="216"/>
      <c r="AE150" s="216"/>
      <c r="AF150" s="216"/>
      <c r="AG150" s="216" t="s">
        <v>168</v>
      </c>
      <c r="AH150" s="216">
        <v>0</v>
      </c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</row>
    <row r="151" spans="1:60" outlineLevel="1" x14ac:dyDescent="0.2">
      <c r="A151" s="223"/>
      <c r="B151" s="224"/>
      <c r="C151" s="248" t="s">
        <v>199</v>
      </c>
      <c r="D151" s="226"/>
      <c r="E151" s="227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16"/>
      <c r="Z151" s="216"/>
      <c r="AA151" s="216"/>
      <c r="AB151" s="216"/>
      <c r="AC151" s="216"/>
      <c r="AD151" s="216"/>
      <c r="AE151" s="216"/>
      <c r="AF151" s="216"/>
      <c r="AG151" s="216" t="s">
        <v>168</v>
      </c>
      <c r="AH151" s="216">
        <v>0</v>
      </c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</row>
    <row r="152" spans="1:60" outlineLevel="1" x14ac:dyDescent="0.2">
      <c r="A152" s="223"/>
      <c r="B152" s="224"/>
      <c r="C152" s="248" t="s">
        <v>310</v>
      </c>
      <c r="D152" s="226"/>
      <c r="E152" s="227">
        <v>8.5330000000000003E-2</v>
      </c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16"/>
      <c r="Z152" s="216"/>
      <c r="AA152" s="216"/>
      <c r="AB152" s="216"/>
      <c r="AC152" s="216"/>
      <c r="AD152" s="216"/>
      <c r="AE152" s="216"/>
      <c r="AF152" s="216"/>
      <c r="AG152" s="216" t="s">
        <v>168</v>
      </c>
      <c r="AH152" s="216">
        <v>0</v>
      </c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</row>
    <row r="153" spans="1:60" x14ac:dyDescent="0.2">
      <c r="A153" s="229" t="s">
        <v>149</v>
      </c>
      <c r="B153" s="230" t="s">
        <v>76</v>
      </c>
      <c r="C153" s="245" t="s">
        <v>77</v>
      </c>
      <c r="D153" s="231"/>
      <c r="E153" s="232"/>
      <c r="F153" s="233"/>
      <c r="G153" s="233">
        <f>SUMIF(AG154:AG170,"&lt;&gt;NOR",G154:G170)</f>
        <v>0</v>
      </c>
      <c r="H153" s="233"/>
      <c r="I153" s="233">
        <f>SUM(I154:I170)</f>
        <v>0</v>
      </c>
      <c r="J153" s="233"/>
      <c r="K153" s="233">
        <f>SUM(K154:K170)</f>
        <v>0</v>
      </c>
      <c r="L153" s="233"/>
      <c r="M153" s="233">
        <f>SUM(M154:M170)</f>
        <v>0</v>
      </c>
      <c r="N153" s="233"/>
      <c r="O153" s="233">
        <f>SUM(O154:O170)</f>
        <v>29.33</v>
      </c>
      <c r="P153" s="233"/>
      <c r="Q153" s="233">
        <f>SUM(Q154:Q170)</f>
        <v>0</v>
      </c>
      <c r="R153" s="233"/>
      <c r="S153" s="233"/>
      <c r="T153" s="234"/>
      <c r="U153" s="228"/>
      <c r="V153" s="228">
        <f>SUM(V154:V170)</f>
        <v>60.07</v>
      </c>
      <c r="W153" s="228"/>
      <c r="X153" s="228"/>
      <c r="AG153" t="s">
        <v>150</v>
      </c>
    </row>
    <row r="154" spans="1:60" ht="22.5" outlineLevel="1" x14ac:dyDescent="0.2">
      <c r="A154" s="235">
        <v>22</v>
      </c>
      <c r="B154" s="236" t="s">
        <v>311</v>
      </c>
      <c r="C154" s="246" t="s">
        <v>312</v>
      </c>
      <c r="D154" s="237" t="s">
        <v>301</v>
      </c>
      <c r="E154" s="238">
        <v>20</v>
      </c>
      <c r="F154" s="239"/>
      <c r="G154" s="240">
        <f>ROUND(E154*F154,2)</f>
        <v>0</v>
      </c>
      <c r="H154" s="239"/>
      <c r="I154" s="240">
        <f>ROUND(E154*H154,2)</f>
        <v>0</v>
      </c>
      <c r="J154" s="239"/>
      <c r="K154" s="240">
        <f>ROUND(E154*J154,2)</f>
        <v>0</v>
      </c>
      <c r="L154" s="240">
        <v>21</v>
      </c>
      <c r="M154" s="240">
        <f>G154*(1+L154/100)</f>
        <v>0</v>
      </c>
      <c r="N154" s="240">
        <v>0.12720000000000001</v>
      </c>
      <c r="O154" s="240">
        <f>ROUND(E154*N154,2)</f>
        <v>2.54</v>
      </c>
      <c r="P154" s="240">
        <v>0</v>
      </c>
      <c r="Q154" s="240">
        <f>ROUND(E154*P154,2)</f>
        <v>0</v>
      </c>
      <c r="R154" s="240" t="s">
        <v>313</v>
      </c>
      <c r="S154" s="240" t="s">
        <v>154</v>
      </c>
      <c r="T154" s="241" t="s">
        <v>154</v>
      </c>
      <c r="U154" s="225">
        <v>0.55100000000000005</v>
      </c>
      <c r="V154" s="225">
        <f>ROUND(E154*U154,2)</f>
        <v>11.02</v>
      </c>
      <c r="W154" s="225"/>
      <c r="X154" s="225" t="s">
        <v>193</v>
      </c>
      <c r="Y154" s="216"/>
      <c r="Z154" s="216"/>
      <c r="AA154" s="216"/>
      <c r="AB154" s="216"/>
      <c r="AC154" s="216"/>
      <c r="AD154" s="216"/>
      <c r="AE154" s="216"/>
      <c r="AF154" s="216"/>
      <c r="AG154" s="216" t="s">
        <v>194</v>
      </c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</row>
    <row r="155" spans="1:60" outlineLevel="1" x14ac:dyDescent="0.2">
      <c r="A155" s="223"/>
      <c r="B155" s="224"/>
      <c r="C155" s="263" t="s">
        <v>314</v>
      </c>
      <c r="D155" s="254"/>
      <c r="E155" s="254"/>
      <c r="F155" s="254"/>
      <c r="G155" s="254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16"/>
      <c r="Z155" s="216"/>
      <c r="AA155" s="216"/>
      <c r="AB155" s="216"/>
      <c r="AC155" s="216"/>
      <c r="AD155" s="216"/>
      <c r="AE155" s="216"/>
      <c r="AF155" s="216"/>
      <c r="AG155" s="216" t="s">
        <v>196</v>
      </c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</row>
    <row r="156" spans="1:60" outlineLevel="1" x14ac:dyDescent="0.2">
      <c r="A156" s="223"/>
      <c r="B156" s="224"/>
      <c r="C156" s="248" t="s">
        <v>315</v>
      </c>
      <c r="D156" s="226"/>
      <c r="E156" s="227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16"/>
      <c r="Z156" s="216"/>
      <c r="AA156" s="216"/>
      <c r="AB156" s="216"/>
      <c r="AC156" s="216"/>
      <c r="AD156" s="216"/>
      <c r="AE156" s="216"/>
      <c r="AF156" s="216"/>
      <c r="AG156" s="216" t="s">
        <v>168</v>
      </c>
      <c r="AH156" s="216">
        <v>0</v>
      </c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</row>
    <row r="157" spans="1:60" outlineLevel="1" x14ac:dyDescent="0.2">
      <c r="A157" s="223"/>
      <c r="B157" s="224"/>
      <c r="C157" s="248" t="s">
        <v>316</v>
      </c>
      <c r="D157" s="226"/>
      <c r="E157" s="227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16"/>
      <c r="Z157" s="216"/>
      <c r="AA157" s="216"/>
      <c r="AB157" s="216"/>
      <c r="AC157" s="216"/>
      <c r="AD157" s="216"/>
      <c r="AE157" s="216"/>
      <c r="AF157" s="216"/>
      <c r="AG157" s="216" t="s">
        <v>168</v>
      </c>
      <c r="AH157" s="216">
        <v>0</v>
      </c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</row>
    <row r="158" spans="1:60" outlineLevel="1" x14ac:dyDescent="0.2">
      <c r="A158" s="223"/>
      <c r="B158" s="224"/>
      <c r="C158" s="248" t="s">
        <v>317</v>
      </c>
      <c r="D158" s="226"/>
      <c r="E158" s="227">
        <v>20</v>
      </c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16"/>
      <c r="Z158" s="216"/>
      <c r="AA158" s="216"/>
      <c r="AB158" s="216"/>
      <c r="AC158" s="216"/>
      <c r="AD158" s="216"/>
      <c r="AE158" s="216"/>
      <c r="AF158" s="216"/>
      <c r="AG158" s="216" t="s">
        <v>168</v>
      </c>
      <c r="AH158" s="216">
        <v>0</v>
      </c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</row>
    <row r="159" spans="1:60" outlineLevel="1" x14ac:dyDescent="0.2">
      <c r="A159" s="235">
        <v>23</v>
      </c>
      <c r="B159" s="236" t="s">
        <v>318</v>
      </c>
      <c r="C159" s="246" t="s">
        <v>319</v>
      </c>
      <c r="D159" s="237" t="s">
        <v>259</v>
      </c>
      <c r="E159" s="238">
        <v>0.63</v>
      </c>
      <c r="F159" s="239"/>
      <c r="G159" s="240">
        <f>ROUND(E159*F159,2)</f>
        <v>0</v>
      </c>
      <c r="H159" s="239"/>
      <c r="I159" s="240">
        <f>ROUND(E159*H159,2)</f>
        <v>0</v>
      </c>
      <c r="J159" s="239"/>
      <c r="K159" s="240">
        <f>ROUND(E159*J159,2)</f>
        <v>0</v>
      </c>
      <c r="L159" s="240">
        <v>21</v>
      </c>
      <c r="M159" s="240">
        <f>G159*(1+L159/100)</f>
        <v>0</v>
      </c>
      <c r="N159" s="240">
        <v>0.25897999999999999</v>
      </c>
      <c r="O159" s="240">
        <f>ROUND(E159*N159,2)</f>
        <v>0.16</v>
      </c>
      <c r="P159" s="240">
        <v>0</v>
      </c>
      <c r="Q159" s="240">
        <f>ROUND(E159*P159,2)</f>
        <v>0</v>
      </c>
      <c r="R159" s="240" t="s">
        <v>279</v>
      </c>
      <c r="S159" s="240" t="s">
        <v>154</v>
      </c>
      <c r="T159" s="241" t="s">
        <v>154</v>
      </c>
      <c r="U159" s="225">
        <v>1.141</v>
      </c>
      <c r="V159" s="225">
        <f>ROUND(E159*U159,2)</f>
        <v>0.72</v>
      </c>
      <c r="W159" s="225"/>
      <c r="X159" s="225" t="s">
        <v>193</v>
      </c>
      <c r="Y159" s="216"/>
      <c r="Z159" s="216"/>
      <c r="AA159" s="216"/>
      <c r="AB159" s="216"/>
      <c r="AC159" s="216"/>
      <c r="AD159" s="216"/>
      <c r="AE159" s="216"/>
      <c r="AF159" s="216"/>
      <c r="AG159" s="216" t="s">
        <v>194</v>
      </c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</row>
    <row r="160" spans="1:60" outlineLevel="1" x14ac:dyDescent="0.2">
      <c r="A160" s="223"/>
      <c r="B160" s="224"/>
      <c r="C160" s="263" t="s">
        <v>320</v>
      </c>
      <c r="D160" s="254"/>
      <c r="E160" s="254"/>
      <c r="F160" s="254"/>
      <c r="G160" s="254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16"/>
      <c r="Z160" s="216"/>
      <c r="AA160" s="216"/>
      <c r="AB160" s="216"/>
      <c r="AC160" s="216"/>
      <c r="AD160" s="216"/>
      <c r="AE160" s="216"/>
      <c r="AF160" s="216"/>
      <c r="AG160" s="216" t="s">
        <v>196</v>
      </c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</row>
    <row r="161" spans="1:60" outlineLevel="1" x14ac:dyDescent="0.2">
      <c r="A161" s="223"/>
      <c r="B161" s="224"/>
      <c r="C161" s="248" t="s">
        <v>197</v>
      </c>
      <c r="D161" s="226"/>
      <c r="E161" s="227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16"/>
      <c r="Z161" s="216"/>
      <c r="AA161" s="216"/>
      <c r="AB161" s="216"/>
      <c r="AC161" s="216"/>
      <c r="AD161" s="216"/>
      <c r="AE161" s="216"/>
      <c r="AF161" s="216"/>
      <c r="AG161" s="216" t="s">
        <v>168</v>
      </c>
      <c r="AH161" s="216">
        <v>0</v>
      </c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</row>
    <row r="162" spans="1:60" outlineLevel="1" x14ac:dyDescent="0.2">
      <c r="A162" s="223"/>
      <c r="B162" s="224"/>
      <c r="C162" s="248" t="s">
        <v>198</v>
      </c>
      <c r="D162" s="226"/>
      <c r="E162" s="227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16"/>
      <c r="Z162" s="216"/>
      <c r="AA162" s="216"/>
      <c r="AB162" s="216"/>
      <c r="AC162" s="216"/>
      <c r="AD162" s="216"/>
      <c r="AE162" s="216"/>
      <c r="AF162" s="216"/>
      <c r="AG162" s="216" t="s">
        <v>168</v>
      </c>
      <c r="AH162" s="216">
        <v>0</v>
      </c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</row>
    <row r="163" spans="1:60" outlineLevel="1" x14ac:dyDescent="0.2">
      <c r="A163" s="223"/>
      <c r="B163" s="224"/>
      <c r="C163" s="248" t="s">
        <v>321</v>
      </c>
      <c r="D163" s="226"/>
      <c r="E163" s="227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16"/>
      <c r="Z163" s="216"/>
      <c r="AA163" s="216"/>
      <c r="AB163" s="216"/>
      <c r="AC163" s="216"/>
      <c r="AD163" s="216"/>
      <c r="AE163" s="216"/>
      <c r="AF163" s="216"/>
      <c r="AG163" s="216" t="s">
        <v>168</v>
      </c>
      <c r="AH163" s="216">
        <v>0</v>
      </c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</row>
    <row r="164" spans="1:60" outlineLevel="1" x14ac:dyDescent="0.2">
      <c r="A164" s="223"/>
      <c r="B164" s="224"/>
      <c r="C164" s="248" t="s">
        <v>199</v>
      </c>
      <c r="D164" s="226"/>
      <c r="E164" s="227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16"/>
      <c r="Z164" s="216"/>
      <c r="AA164" s="216"/>
      <c r="AB164" s="216"/>
      <c r="AC164" s="216"/>
      <c r="AD164" s="216"/>
      <c r="AE164" s="216"/>
      <c r="AF164" s="216"/>
      <c r="AG164" s="216" t="s">
        <v>168</v>
      </c>
      <c r="AH164" s="216">
        <v>0</v>
      </c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</row>
    <row r="165" spans="1:60" outlineLevel="1" x14ac:dyDescent="0.2">
      <c r="A165" s="223"/>
      <c r="B165" s="224"/>
      <c r="C165" s="248" t="s">
        <v>322</v>
      </c>
      <c r="D165" s="226"/>
      <c r="E165" s="227">
        <v>0.21</v>
      </c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16"/>
      <c r="Z165" s="216"/>
      <c r="AA165" s="216"/>
      <c r="AB165" s="216"/>
      <c r="AC165" s="216"/>
      <c r="AD165" s="216"/>
      <c r="AE165" s="216"/>
      <c r="AF165" s="216"/>
      <c r="AG165" s="216" t="s">
        <v>168</v>
      </c>
      <c r="AH165" s="216">
        <v>0</v>
      </c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</row>
    <row r="166" spans="1:60" outlineLevel="1" x14ac:dyDescent="0.2">
      <c r="A166" s="223"/>
      <c r="B166" s="224"/>
      <c r="C166" s="248" t="s">
        <v>199</v>
      </c>
      <c r="D166" s="226"/>
      <c r="E166" s="227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16"/>
      <c r="Z166" s="216"/>
      <c r="AA166" s="216"/>
      <c r="AB166" s="216"/>
      <c r="AC166" s="216"/>
      <c r="AD166" s="216"/>
      <c r="AE166" s="216"/>
      <c r="AF166" s="216"/>
      <c r="AG166" s="216" t="s">
        <v>168</v>
      </c>
      <c r="AH166" s="216">
        <v>0</v>
      </c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</row>
    <row r="167" spans="1:60" outlineLevel="1" x14ac:dyDescent="0.2">
      <c r="A167" s="223"/>
      <c r="B167" s="224"/>
      <c r="C167" s="248" t="s">
        <v>323</v>
      </c>
      <c r="D167" s="226"/>
      <c r="E167" s="227">
        <v>0.42</v>
      </c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16"/>
      <c r="Z167" s="216"/>
      <c r="AA167" s="216"/>
      <c r="AB167" s="216"/>
      <c r="AC167" s="216"/>
      <c r="AD167" s="216"/>
      <c r="AE167" s="216"/>
      <c r="AF167" s="216"/>
      <c r="AG167" s="216" t="s">
        <v>168</v>
      </c>
      <c r="AH167" s="216">
        <v>0</v>
      </c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</row>
    <row r="168" spans="1:60" ht="22.5" outlineLevel="1" x14ac:dyDescent="0.2">
      <c r="A168" s="235">
        <v>24</v>
      </c>
      <c r="B168" s="236" t="s">
        <v>324</v>
      </c>
      <c r="C168" s="246" t="s">
        <v>325</v>
      </c>
      <c r="D168" s="237" t="s">
        <v>252</v>
      </c>
      <c r="E168" s="238">
        <v>15</v>
      </c>
      <c r="F168" s="239"/>
      <c r="G168" s="240">
        <f>ROUND(E168*F168,2)</f>
        <v>0</v>
      </c>
      <c r="H168" s="239"/>
      <c r="I168" s="240">
        <f>ROUND(E168*H168,2)</f>
        <v>0</v>
      </c>
      <c r="J168" s="239"/>
      <c r="K168" s="240">
        <f>ROUND(E168*J168,2)</f>
        <v>0</v>
      </c>
      <c r="L168" s="240">
        <v>21</v>
      </c>
      <c r="M168" s="240">
        <f>G168*(1+L168/100)</f>
        <v>0</v>
      </c>
      <c r="N168" s="240">
        <v>1.77512</v>
      </c>
      <c r="O168" s="240">
        <f>ROUND(E168*N168,2)</f>
        <v>26.63</v>
      </c>
      <c r="P168" s="240">
        <v>0</v>
      </c>
      <c r="Q168" s="240">
        <f>ROUND(E168*P168,2)</f>
        <v>0</v>
      </c>
      <c r="R168" s="240" t="s">
        <v>279</v>
      </c>
      <c r="S168" s="240" t="s">
        <v>154</v>
      </c>
      <c r="T168" s="241" t="s">
        <v>154</v>
      </c>
      <c r="U168" s="225">
        <v>3.222</v>
      </c>
      <c r="V168" s="225">
        <f>ROUND(E168*U168,2)</f>
        <v>48.33</v>
      </c>
      <c r="W168" s="225"/>
      <c r="X168" s="225" t="s">
        <v>193</v>
      </c>
      <c r="Y168" s="216"/>
      <c r="Z168" s="216"/>
      <c r="AA168" s="216"/>
      <c r="AB168" s="216"/>
      <c r="AC168" s="216"/>
      <c r="AD168" s="216"/>
      <c r="AE168" s="216"/>
      <c r="AF168" s="216"/>
      <c r="AG168" s="216" t="s">
        <v>194</v>
      </c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</row>
    <row r="169" spans="1:60" ht="33.75" outlineLevel="1" x14ac:dyDescent="0.2">
      <c r="A169" s="223"/>
      <c r="B169" s="224"/>
      <c r="C169" s="263" t="s">
        <v>326</v>
      </c>
      <c r="D169" s="254"/>
      <c r="E169" s="254"/>
      <c r="F169" s="254"/>
      <c r="G169" s="254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16"/>
      <c r="Z169" s="216"/>
      <c r="AA169" s="216"/>
      <c r="AB169" s="216"/>
      <c r="AC169" s="216"/>
      <c r="AD169" s="216"/>
      <c r="AE169" s="216"/>
      <c r="AF169" s="216"/>
      <c r="AG169" s="216" t="s">
        <v>196</v>
      </c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42" t="str">
        <f>C169</f>
        <v>pro rozvody inženýrských sítí (suché) z betonových nebo vápenopískových cihel na cementovou maltu, s betonovou základovou deskou a se zatřením dna, se zatřením spár do roviny zdiva nebo s omítnutím vnitřních stěn zatřenou omítkou. Bez úpravy vnějších stěn, bez zemních prací, izolace a bez zakrytí.</v>
      </c>
      <c r="BB169" s="216"/>
      <c r="BC169" s="216"/>
      <c r="BD169" s="216"/>
      <c r="BE169" s="216"/>
      <c r="BF169" s="216"/>
      <c r="BG169" s="216"/>
      <c r="BH169" s="216"/>
    </row>
    <row r="170" spans="1:60" outlineLevel="1" x14ac:dyDescent="0.2">
      <c r="A170" s="223"/>
      <c r="B170" s="224"/>
      <c r="C170" s="248" t="s">
        <v>327</v>
      </c>
      <c r="D170" s="226"/>
      <c r="E170" s="227">
        <v>15</v>
      </c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16"/>
      <c r="Z170" s="216"/>
      <c r="AA170" s="216"/>
      <c r="AB170" s="216"/>
      <c r="AC170" s="216"/>
      <c r="AD170" s="216"/>
      <c r="AE170" s="216"/>
      <c r="AF170" s="216"/>
      <c r="AG170" s="216" t="s">
        <v>168</v>
      </c>
      <c r="AH170" s="216">
        <v>0</v>
      </c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</row>
    <row r="171" spans="1:60" x14ac:dyDescent="0.2">
      <c r="A171" s="229" t="s">
        <v>149</v>
      </c>
      <c r="B171" s="230" t="s">
        <v>78</v>
      </c>
      <c r="C171" s="245" t="s">
        <v>79</v>
      </c>
      <c r="D171" s="231"/>
      <c r="E171" s="232"/>
      <c r="F171" s="233"/>
      <c r="G171" s="233">
        <f>SUMIF(AG172:AG185,"&lt;&gt;NOR",G172:G185)</f>
        <v>0</v>
      </c>
      <c r="H171" s="233"/>
      <c r="I171" s="233">
        <f>SUM(I172:I185)</f>
        <v>0</v>
      </c>
      <c r="J171" s="233"/>
      <c r="K171" s="233">
        <f>SUM(K172:K185)</f>
        <v>0</v>
      </c>
      <c r="L171" s="233"/>
      <c r="M171" s="233">
        <f>SUM(M172:M185)</f>
        <v>0</v>
      </c>
      <c r="N171" s="233"/>
      <c r="O171" s="233">
        <f>SUM(O172:O185)</f>
        <v>4.82</v>
      </c>
      <c r="P171" s="233"/>
      <c r="Q171" s="233">
        <f>SUM(Q172:Q185)</f>
        <v>0</v>
      </c>
      <c r="R171" s="233"/>
      <c r="S171" s="233"/>
      <c r="T171" s="234"/>
      <c r="U171" s="228"/>
      <c r="V171" s="228">
        <f>SUM(V172:V185)</f>
        <v>39.26</v>
      </c>
      <c r="W171" s="228"/>
      <c r="X171" s="228"/>
      <c r="AG171" t="s">
        <v>150</v>
      </c>
    </row>
    <row r="172" spans="1:60" outlineLevel="1" x14ac:dyDescent="0.2">
      <c r="A172" s="235">
        <v>25</v>
      </c>
      <c r="B172" s="236" t="s">
        <v>328</v>
      </c>
      <c r="C172" s="246" t="s">
        <v>329</v>
      </c>
      <c r="D172" s="237" t="s">
        <v>301</v>
      </c>
      <c r="E172" s="238">
        <v>134</v>
      </c>
      <c r="F172" s="239"/>
      <c r="G172" s="240">
        <f>ROUND(E172*F172,2)</f>
        <v>0</v>
      </c>
      <c r="H172" s="239"/>
      <c r="I172" s="240">
        <f>ROUND(E172*H172,2)</f>
        <v>0</v>
      </c>
      <c r="J172" s="239"/>
      <c r="K172" s="240">
        <f>ROUND(E172*J172,2)</f>
        <v>0</v>
      </c>
      <c r="L172" s="240">
        <v>21</v>
      </c>
      <c r="M172" s="240">
        <f>G172*(1+L172/100)</f>
        <v>0</v>
      </c>
      <c r="N172" s="240">
        <v>2.3800000000000002E-3</v>
      </c>
      <c r="O172" s="240">
        <f>ROUND(E172*N172,2)</f>
        <v>0.32</v>
      </c>
      <c r="P172" s="240">
        <v>0</v>
      </c>
      <c r="Q172" s="240">
        <f>ROUND(E172*P172,2)</f>
        <v>0</v>
      </c>
      <c r="R172" s="240"/>
      <c r="S172" s="240" t="s">
        <v>154</v>
      </c>
      <c r="T172" s="241" t="s">
        <v>154</v>
      </c>
      <c r="U172" s="225">
        <v>0.29299999999999998</v>
      </c>
      <c r="V172" s="225">
        <f>ROUND(E172*U172,2)</f>
        <v>39.26</v>
      </c>
      <c r="W172" s="225"/>
      <c r="X172" s="225" t="s">
        <v>193</v>
      </c>
      <c r="Y172" s="216"/>
      <c r="Z172" s="216"/>
      <c r="AA172" s="216"/>
      <c r="AB172" s="216"/>
      <c r="AC172" s="216"/>
      <c r="AD172" s="216"/>
      <c r="AE172" s="216"/>
      <c r="AF172" s="216"/>
      <c r="AG172" s="216" t="s">
        <v>194</v>
      </c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</row>
    <row r="173" spans="1:60" outlineLevel="1" x14ac:dyDescent="0.2">
      <c r="A173" s="223"/>
      <c r="B173" s="224"/>
      <c r="C173" s="248" t="s">
        <v>197</v>
      </c>
      <c r="D173" s="226"/>
      <c r="E173" s="227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16"/>
      <c r="Z173" s="216"/>
      <c r="AA173" s="216"/>
      <c r="AB173" s="216"/>
      <c r="AC173" s="216"/>
      <c r="AD173" s="216"/>
      <c r="AE173" s="216"/>
      <c r="AF173" s="216"/>
      <c r="AG173" s="216" t="s">
        <v>168</v>
      </c>
      <c r="AH173" s="216">
        <v>0</v>
      </c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</row>
    <row r="174" spans="1:60" outlineLevel="1" x14ac:dyDescent="0.2">
      <c r="A174" s="223"/>
      <c r="B174" s="224"/>
      <c r="C174" s="248" t="s">
        <v>198</v>
      </c>
      <c r="D174" s="226"/>
      <c r="E174" s="227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16"/>
      <c r="Z174" s="216"/>
      <c r="AA174" s="216"/>
      <c r="AB174" s="216"/>
      <c r="AC174" s="216"/>
      <c r="AD174" s="216"/>
      <c r="AE174" s="216"/>
      <c r="AF174" s="216"/>
      <c r="AG174" s="216" t="s">
        <v>168</v>
      </c>
      <c r="AH174" s="216">
        <v>0</v>
      </c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</row>
    <row r="175" spans="1:60" outlineLevel="1" x14ac:dyDescent="0.2">
      <c r="A175" s="223"/>
      <c r="B175" s="224"/>
      <c r="C175" s="248" t="s">
        <v>199</v>
      </c>
      <c r="D175" s="226"/>
      <c r="E175" s="227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16"/>
      <c r="Z175" s="216"/>
      <c r="AA175" s="216"/>
      <c r="AB175" s="216"/>
      <c r="AC175" s="216"/>
      <c r="AD175" s="216"/>
      <c r="AE175" s="216"/>
      <c r="AF175" s="216"/>
      <c r="AG175" s="216" t="s">
        <v>168</v>
      </c>
      <c r="AH175" s="216">
        <v>0</v>
      </c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</row>
    <row r="176" spans="1:60" outlineLevel="1" x14ac:dyDescent="0.2">
      <c r="A176" s="223"/>
      <c r="B176" s="224"/>
      <c r="C176" s="248" t="s">
        <v>330</v>
      </c>
      <c r="D176" s="226"/>
      <c r="E176" s="227">
        <v>84</v>
      </c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16"/>
      <c r="Z176" s="216"/>
      <c r="AA176" s="216"/>
      <c r="AB176" s="216"/>
      <c r="AC176" s="216"/>
      <c r="AD176" s="216"/>
      <c r="AE176" s="216"/>
      <c r="AF176" s="216"/>
      <c r="AG176" s="216" t="s">
        <v>168</v>
      </c>
      <c r="AH176" s="216">
        <v>0</v>
      </c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</row>
    <row r="177" spans="1:60" outlineLevel="1" x14ac:dyDescent="0.2">
      <c r="A177" s="223"/>
      <c r="B177" s="224"/>
      <c r="C177" s="248" t="s">
        <v>199</v>
      </c>
      <c r="D177" s="226"/>
      <c r="E177" s="227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16"/>
      <c r="Z177" s="216"/>
      <c r="AA177" s="216"/>
      <c r="AB177" s="216"/>
      <c r="AC177" s="216"/>
      <c r="AD177" s="216"/>
      <c r="AE177" s="216"/>
      <c r="AF177" s="216"/>
      <c r="AG177" s="216" t="s">
        <v>168</v>
      </c>
      <c r="AH177" s="216">
        <v>0</v>
      </c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</row>
    <row r="178" spans="1:60" outlineLevel="1" x14ac:dyDescent="0.2">
      <c r="A178" s="223"/>
      <c r="B178" s="224"/>
      <c r="C178" s="248" t="s">
        <v>331</v>
      </c>
      <c r="D178" s="226"/>
      <c r="E178" s="227">
        <v>50</v>
      </c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16"/>
      <c r="Z178" s="216"/>
      <c r="AA178" s="216"/>
      <c r="AB178" s="216"/>
      <c r="AC178" s="216"/>
      <c r="AD178" s="216"/>
      <c r="AE178" s="216"/>
      <c r="AF178" s="216"/>
      <c r="AG178" s="216" t="s">
        <v>168</v>
      </c>
      <c r="AH178" s="216">
        <v>0</v>
      </c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</row>
    <row r="179" spans="1:60" ht="22.5" outlineLevel="1" x14ac:dyDescent="0.2">
      <c r="A179" s="235">
        <v>26</v>
      </c>
      <c r="B179" s="236" t="s">
        <v>332</v>
      </c>
      <c r="C179" s="246" t="s">
        <v>333</v>
      </c>
      <c r="D179" s="237" t="s">
        <v>301</v>
      </c>
      <c r="E179" s="238">
        <v>140.69999999999999</v>
      </c>
      <c r="F179" s="239"/>
      <c r="G179" s="240">
        <f>ROUND(E179*F179,2)</f>
        <v>0</v>
      </c>
      <c r="H179" s="239"/>
      <c r="I179" s="240">
        <f>ROUND(E179*H179,2)</f>
        <v>0</v>
      </c>
      <c r="J179" s="239"/>
      <c r="K179" s="240">
        <f>ROUND(E179*J179,2)</f>
        <v>0</v>
      </c>
      <c r="L179" s="240">
        <v>21</v>
      </c>
      <c r="M179" s="240">
        <f>G179*(1+L179/100)</f>
        <v>0</v>
      </c>
      <c r="N179" s="240">
        <v>3.2000000000000001E-2</v>
      </c>
      <c r="O179" s="240">
        <f>ROUND(E179*N179,2)</f>
        <v>4.5</v>
      </c>
      <c r="P179" s="240">
        <v>0</v>
      </c>
      <c r="Q179" s="240">
        <f>ROUND(E179*P179,2)</f>
        <v>0</v>
      </c>
      <c r="R179" s="240" t="s">
        <v>266</v>
      </c>
      <c r="S179" s="240" t="s">
        <v>154</v>
      </c>
      <c r="T179" s="241" t="s">
        <v>154</v>
      </c>
      <c r="U179" s="225">
        <v>0</v>
      </c>
      <c r="V179" s="225">
        <f>ROUND(E179*U179,2)</f>
        <v>0</v>
      </c>
      <c r="W179" s="225"/>
      <c r="X179" s="225" t="s">
        <v>267</v>
      </c>
      <c r="Y179" s="216"/>
      <c r="Z179" s="216"/>
      <c r="AA179" s="216"/>
      <c r="AB179" s="216"/>
      <c r="AC179" s="216"/>
      <c r="AD179" s="216"/>
      <c r="AE179" s="216"/>
      <c r="AF179" s="216"/>
      <c r="AG179" s="216" t="s">
        <v>268</v>
      </c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</row>
    <row r="180" spans="1:60" outlineLevel="1" x14ac:dyDescent="0.2">
      <c r="A180" s="223"/>
      <c r="B180" s="224"/>
      <c r="C180" s="248" t="s">
        <v>197</v>
      </c>
      <c r="D180" s="226"/>
      <c r="E180" s="227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16"/>
      <c r="Z180" s="216"/>
      <c r="AA180" s="216"/>
      <c r="AB180" s="216"/>
      <c r="AC180" s="216"/>
      <c r="AD180" s="216"/>
      <c r="AE180" s="216"/>
      <c r="AF180" s="216"/>
      <c r="AG180" s="216" t="s">
        <v>168</v>
      </c>
      <c r="AH180" s="216">
        <v>0</v>
      </c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</row>
    <row r="181" spans="1:60" outlineLevel="1" x14ac:dyDescent="0.2">
      <c r="A181" s="223"/>
      <c r="B181" s="224"/>
      <c r="C181" s="248" t="s">
        <v>198</v>
      </c>
      <c r="D181" s="226"/>
      <c r="E181" s="227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16"/>
      <c r="Z181" s="216"/>
      <c r="AA181" s="216"/>
      <c r="AB181" s="216"/>
      <c r="AC181" s="216"/>
      <c r="AD181" s="216"/>
      <c r="AE181" s="216"/>
      <c r="AF181" s="216"/>
      <c r="AG181" s="216" t="s">
        <v>168</v>
      </c>
      <c r="AH181" s="216">
        <v>0</v>
      </c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</row>
    <row r="182" spans="1:60" outlineLevel="1" x14ac:dyDescent="0.2">
      <c r="A182" s="223"/>
      <c r="B182" s="224"/>
      <c r="C182" s="248" t="s">
        <v>199</v>
      </c>
      <c r="D182" s="226"/>
      <c r="E182" s="227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16"/>
      <c r="Z182" s="216"/>
      <c r="AA182" s="216"/>
      <c r="AB182" s="216"/>
      <c r="AC182" s="216"/>
      <c r="AD182" s="216"/>
      <c r="AE182" s="216"/>
      <c r="AF182" s="216"/>
      <c r="AG182" s="216" t="s">
        <v>168</v>
      </c>
      <c r="AH182" s="216">
        <v>0</v>
      </c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</row>
    <row r="183" spans="1:60" outlineLevel="1" x14ac:dyDescent="0.2">
      <c r="A183" s="223"/>
      <c r="B183" s="224"/>
      <c r="C183" s="248" t="s">
        <v>334</v>
      </c>
      <c r="D183" s="226"/>
      <c r="E183" s="227">
        <v>88.2</v>
      </c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16"/>
      <c r="Z183" s="216"/>
      <c r="AA183" s="216"/>
      <c r="AB183" s="216"/>
      <c r="AC183" s="216"/>
      <c r="AD183" s="216"/>
      <c r="AE183" s="216"/>
      <c r="AF183" s="216"/>
      <c r="AG183" s="216" t="s">
        <v>168</v>
      </c>
      <c r="AH183" s="216">
        <v>0</v>
      </c>
      <c r="AI183" s="216"/>
      <c r="AJ183" s="216"/>
      <c r="AK183" s="216"/>
      <c r="AL183" s="216"/>
      <c r="AM183" s="216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16"/>
      <c r="BH183" s="216"/>
    </row>
    <row r="184" spans="1:60" outlineLevel="1" x14ac:dyDescent="0.2">
      <c r="A184" s="223"/>
      <c r="B184" s="224"/>
      <c r="C184" s="248" t="s">
        <v>199</v>
      </c>
      <c r="D184" s="226"/>
      <c r="E184" s="227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16"/>
      <c r="Z184" s="216"/>
      <c r="AA184" s="216"/>
      <c r="AB184" s="216"/>
      <c r="AC184" s="216"/>
      <c r="AD184" s="216"/>
      <c r="AE184" s="216"/>
      <c r="AF184" s="216"/>
      <c r="AG184" s="216" t="s">
        <v>168</v>
      </c>
      <c r="AH184" s="216">
        <v>0</v>
      </c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</row>
    <row r="185" spans="1:60" outlineLevel="1" x14ac:dyDescent="0.2">
      <c r="A185" s="223"/>
      <c r="B185" s="224"/>
      <c r="C185" s="248" t="s">
        <v>335</v>
      </c>
      <c r="D185" s="226"/>
      <c r="E185" s="227">
        <v>52.5</v>
      </c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16"/>
      <c r="Z185" s="216"/>
      <c r="AA185" s="216"/>
      <c r="AB185" s="216"/>
      <c r="AC185" s="216"/>
      <c r="AD185" s="216"/>
      <c r="AE185" s="216"/>
      <c r="AF185" s="216"/>
      <c r="AG185" s="216" t="s">
        <v>168</v>
      </c>
      <c r="AH185" s="216">
        <v>0</v>
      </c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</row>
    <row r="186" spans="1:60" x14ac:dyDescent="0.2">
      <c r="A186" s="229" t="s">
        <v>149</v>
      </c>
      <c r="B186" s="230" t="s">
        <v>80</v>
      </c>
      <c r="C186" s="245" t="s">
        <v>81</v>
      </c>
      <c r="D186" s="231"/>
      <c r="E186" s="232"/>
      <c r="F186" s="233"/>
      <c r="G186" s="233">
        <f>SUMIF(AG187:AG239,"&lt;&gt;NOR",G187:G239)</f>
        <v>0</v>
      </c>
      <c r="H186" s="233"/>
      <c r="I186" s="233">
        <f>SUM(I187:I239)</f>
        <v>0</v>
      </c>
      <c r="J186" s="233"/>
      <c r="K186" s="233">
        <f>SUM(K187:K239)</f>
        <v>0</v>
      </c>
      <c r="L186" s="233"/>
      <c r="M186" s="233">
        <f>SUM(M187:M239)</f>
        <v>0</v>
      </c>
      <c r="N186" s="233"/>
      <c r="O186" s="233">
        <f>SUM(O187:O239)</f>
        <v>21.470000000000002</v>
      </c>
      <c r="P186" s="233"/>
      <c r="Q186" s="233">
        <f>SUM(Q187:Q239)</f>
        <v>0</v>
      </c>
      <c r="R186" s="233"/>
      <c r="S186" s="233"/>
      <c r="T186" s="234"/>
      <c r="U186" s="228"/>
      <c r="V186" s="228">
        <f>SUM(V187:V239)</f>
        <v>63.29</v>
      </c>
      <c r="W186" s="228"/>
      <c r="X186" s="228"/>
      <c r="AG186" t="s">
        <v>150</v>
      </c>
    </row>
    <row r="187" spans="1:60" outlineLevel="1" x14ac:dyDescent="0.2">
      <c r="A187" s="235">
        <v>27</v>
      </c>
      <c r="B187" s="236" t="s">
        <v>336</v>
      </c>
      <c r="C187" s="246" t="s">
        <v>337</v>
      </c>
      <c r="D187" s="237" t="s">
        <v>259</v>
      </c>
      <c r="E187" s="238">
        <v>39.072000000000003</v>
      </c>
      <c r="F187" s="239"/>
      <c r="G187" s="240">
        <f>ROUND(E187*F187,2)</f>
        <v>0</v>
      </c>
      <c r="H187" s="239"/>
      <c r="I187" s="240">
        <f>ROUND(E187*H187,2)</f>
        <v>0</v>
      </c>
      <c r="J187" s="239"/>
      <c r="K187" s="240">
        <f>ROUND(E187*J187,2)</f>
        <v>0</v>
      </c>
      <c r="L187" s="240">
        <v>21</v>
      </c>
      <c r="M187" s="240">
        <f>G187*(1+L187/100)</f>
        <v>0</v>
      </c>
      <c r="N187" s="240">
        <v>0.12144000000000001</v>
      </c>
      <c r="O187" s="240">
        <f>ROUND(E187*N187,2)</f>
        <v>4.74</v>
      </c>
      <c r="P187" s="240">
        <v>0</v>
      </c>
      <c r="Q187" s="240">
        <f>ROUND(E187*P187,2)</f>
        <v>0</v>
      </c>
      <c r="R187" s="240" t="s">
        <v>338</v>
      </c>
      <c r="S187" s="240" t="s">
        <v>154</v>
      </c>
      <c r="T187" s="241" t="s">
        <v>154</v>
      </c>
      <c r="U187" s="225">
        <v>2.4E-2</v>
      </c>
      <c r="V187" s="225">
        <f>ROUND(E187*U187,2)</f>
        <v>0.94</v>
      </c>
      <c r="W187" s="225"/>
      <c r="X187" s="225" t="s">
        <v>193</v>
      </c>
      <c r="Y187" s="216"/>
      <c r="Z187" s="216"/>
      <c r="AA187" s="216"/>
      <c r="AB187" s="216"/>
      <c r="AC187" s="216"/>
      <c r="AD187" s="216"/>
      <c r="AE187" s="216"/>
      <c r="AF187" s="216"/>
      <c r="AG187" s="216" t="s">
        <v>194</v>
      </c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</row>
    <row r="188" spans="1:60" outlineLevel="1" x14ac:dyDescent="0.2">
      <c r="A188" s="223"/>
      <c r="B188" s="224"/>
      <c r="C188" s="263" t="s">
        <v>339</v>
      </c>
      <c r="D188" s="254"/>
      <c r="E188" s="254"/>
      <c r="F188" s="254"/>
      <c r="G188" s="254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16"/>
      <c r="Z188" s="216"/>
      <c r="AA188" s="216"/>
      <c r="AB188" s="216"/>
      <c r="AC188" s="216"/>
      <c r="AD188" s="216"/>
      <c r="AE188" s="216"/>
      <c r="AF188" s="216"/>
      <c r="AG188" s="216" t="s">
        <v>196</v>
      </c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</row>
    <row r="189" spans="1:60" outlineLevel="1" x14ac:dyDescent="0.2">
      <c r="A189" s="223"/>
      <c r="B189" s="224"/>
      <c r="C189" s="248" t="s">
        <v>197</v>
      </c>
      <c r="D189" s="226"/>
      <c r="E189" s="227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16"/>
      <c r="Z189" s="216"/>
      <c r="AA189" s="216"/>
      <c r="AB189" s="216"/>
      <c r="AC189" s="216"/>
      <c r="AD189" s="216"/>
      <c r="AE189" s="216"/>
      <c r="AF189" s="216"/>
      <c r="AG189" s="216" t="s">
        <v>168</v>
      </c>
      <c r="AH189" s="216">
        <v>0</v>
      </c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</row>
    <row r="190" spans="1:60" outlineLevel="1" x14ac:dyDescent="0.2">
      <c r="A190" s="223"/>
      <c r="B190" s="224"/>
      <c r="C190" s="248" t="s">
        <v>198</v>
      </c>
      <c r="D190" s="226"/>
      <c r="E190" s="227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16"/>
      <c r="Z190" s="216"/>
      <c r="AA190" s="216"/>
      <c r="AB190" s="216"/>
      <c r="AC190" s="216"/>
      <c r="AD190" s="216"/>
      <c r="AE190" s="216"/>
      <c r="AF190" s="216"/>
      <c r="AG190" s="216" t="s">
        <v>168</v>
      </c>
      <c r="AH190" s="216">
        <v>0</v>
      </c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</row>
    <row r="191" spans="1:60" outlineLevel="1" x14ac:dyDescent="0.2">
      <c r="A191" s="223"/>
      <c r="B191" s="224"/>
      <c r="C191" s="248" t="s">
        <v>199</v>
      </c>
      <c r="D191" s="226"/>
      <c r="E191" s="227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16"/>
      <c r="Z191" s="216"/>
      <c r="AA191" s="216"/>
      <c r="AB191" s="216"/>
      <c r="AC191" s="216"/>
      <c r="AD191" s="216"/>
      <c r="AE191" s="216"/>
      <c r="AF191" s="216"/>
      <c r="AG191" s="216" t="s">
        <v>168</v>
      </c>
      <c r="AH191" s="216">
        <v>0</v>
      </c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</row>
    <row r="192" spans="1:60" outlineLevel="1" x14ac:dyDescent="0.2">
      <c r="A192" s="223"/>
      <c r="B192" s="224"/>
      <c r="C192" s="248" t="s">
        <v>340</v>
      </c>
      <c r="D192" s="226"/>
      <c r="E192" s="227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16"/>
      <c r="Z192" s="216"/>
      <c r="AA192" s="216"/>
      <c r="AB192" s="216"/>
      <c r="AC192" s="216"/>
      <c r="AD192" s="216"/>
      <c r="AE192" s="216"/>
      <c r="AF192" s="216"/>
      <c r="AG192" s="216" t="s">
        <v>168</v>
      </c>
      <c r="AH192" s="216">
        <v>0</v>
      </c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</row>
    <row r="193" spans="1:60" ht="22.5" outlineLevel="1" x14ac:dyDescent="0.2">
      <c r="A193" s="223"/>
      <c r="B193" s="224"/>
      <c r="C193" s="248" t="s">
        <v>341</v>
      </c>
      <c r="D193" s="226"/>
      <c r="E193" s="227">
        <v>6.81</v>
      </c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16"/>
      <c r="Z193" s="216"/>
      <c r="AA193" s="216"/>
      <c r="AB193" s="216"/>
      <c r="AC193" s="216"/>
      <c r="AD193" s="216"/>
      <c r="AE193" s="216"/>
      <c r="AF193" s="216"/>
      <c r="AG193" s="216" t="s">
        <v>168</v>
      </c>
      <c r="AH193" s="216">
        <v>0</v>
      </c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</row>
    <row r="194" spans="1:60" outlineLevel="1" x14ac:dyDescent="0.2">
      <c r="A194" s="223"/>
      <c r="B194" s="224"/>
      <c r="C194" s="248" t="s">
        <v>342</v>
      </c>
      <c r="D194" s="226"/>
      <c r="E194" s="227">
        <v>32.262</v>
      </c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16"/>
      <c r="Z194" s="216"/>
      <c r="AA194" s="216"/>
      <c r="AB194" s="216"/>
      <c r="AC194" s="216"/>
      <c r="AD194" s="216"/>
      <c r="AE194" s="216"/>
      <c r="AF194" s="216"/>
      <c r="AG194" s="216" t="s">
        <v>168</v>
      </c>
      <c r="AH194" s="216">
        <v>0</v>
      </c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</row>
    <row r="195" spans="1:60" outlineLevel="1" x14ac:dyDescent="0.2">
      <c r="A195" s="235">
        <v>28</v>
      </c>
      <c r="B195" s="236" t="s">
        <v>343</v>
      </c>
      <c r="C195" s="246" t="s">
        <v>344</v>
      </c>
      <c r="D195" s="237" t="s">
        <v>259</v>
      </c>
      <c r="E195" s="238">
        <v>10</v>
      </c>
      <c r="F195" s="239"/>
      <c r="G195" s="240">
        <f>ROUND(E195*F195,2)</f>
        <v>0</v>
      </c>
      <c r="H195" s="239"/>
      <c r="I195" s="240">
        <f>ROUND(E195*H195,2)</f>
        <v>0</v>
      </c>
      <c r="J195" s="239"/>
      <c r="K195" s="240">
        <f>ROUND(E195*J195,2)</f>
        <v>0</v>
      </c>
      <c r="L195" s="240">
        <v>21</v>
      </c>
      <c r="M195" s="240">
        <f>G195*(1+L195/100)</f>
        <v>0</v>
      </c>
      <c r="N195" s="240">
        <v>0.25800000000000001</v>
      </c>
      <c r="O195" s="240">
        <f>ROUND(E195*N195,2)</f>
        <v>2.58</v>
      </c>
      <c r="P195" s="240">
        <v>0</v>
      </c>
      <c r="Q195" s="240">
        <f>ROUND(E195*P195,2)</f>
        <v>0</v>
      </c>
      <c r="R195" s="240" t="s">
        <v>338</v>
      </c>
      <c r="S195" s="240" t="s">
        <v>154</v>
      </c>
      <c r="T195" s="241" t="s">
        <v>154</v>
      </c>
      <c r="U195" s="225">
        <v>2.5000000000000001E-2</v>
      </c>
      <c r="V195" s="225">
        <f>ROUND(E195*U195,2)</f>
        <v>0.25</v>
      </c>
      <c r="W195" s="225"/>
      <c r="X195" s="225" t="s">
        <v>193</v>
      </c>
      <c r="Y195" s="216"/>
      <c r="Z195" s="216"/>
      <c r="AA195" s="216"/>
      <c r="AB195" s="216"/>
      <c r="AC195" s="216"/>
      <c r="AD195" s="216"/>
      <c r="AE195" s="216"/>
      <c r="AF195" s="216"/>
      <c r="AG195" s="216" t="s">
        <v>194</v>
      </c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</row>
    <row r="196" spans="1:60" outlineLevel="1" x14ac:dyDescent="0.2">
      <c r="A196" s="223"/>
      <c r="B196" s="224"/>
      <c r="C196" s="263" t="s">
        <v>345</v>
      </c>
      <c r="D196" s="254"/>
      <c r="E196" s="254"/>
      <c r="F196" s="254"/>
      <c r="G196" s="254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16"/>
      <c r="Z196" s="216"/>
      <c r="AA196" s="216"/>
      <c r="AB196" s="216"/>
      <c r="AC196" s="216"/>
      <c r="AD196" s="216"/>
      <c r="AE196" s="216"/>
      <c r="AF196" s="216"/>
      <c r="AG196" s="216" t="s">
        <v>196</v>
      </c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</row>
    <row r="197" spans="1:60" outlineLevel="1" x14ac:dyDescent="0.2">
      <c r="A197" s="223"/>
      <c r="B197" s="224"/>
      <c r="C197" s="248" t="s">
        <v>197</v>
      </c>
      <c r="D197" s="226"/>
      <c r="E197" s="227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16"/>
      <c r="Z197" s="216"/>
      <c r="AA197" s="216"/>
      <c r="AB197" s="216"/>
      <c r="AC197" s="216"/>
      <c r="AD197" s="216"/>
      <c r="AE197" s="216"/>
      <c r="AF197" s="216"/>
      <c r="AG197" s="216" t="s">
        <v>168</v>
      </c>
      <c r="AH197" s="216">
        <v>0</v>
      </c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</row>
    <row r="198" spans="1:60" outlineLevel="1" x14ac:dyDescent="0.2">
      <c r="A198" s="223"/>
      <c r="B198" s="224"/>
      <c r="C198" s="248" t="s">
        <v>198</v>
      </c>
      <c r="D198" s="226"/>
      <c r="E198" s="227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16"/>
      <c r="Z198" s="216"/>
      <c r="AA198" s="216"/>
      <c r="AB198" s="216"/>
      <c r="AC198" s="216"/>
      <c r="AD198" s="216"/>
      <c r="AE198" s="216"/>
      <c r="AF198" s="216"/>
      <c r="AG198" s="216" t="s">
        <v>168</v>
      </c>
      <c r="AH198" s="216">
        <v>0</v>
      </c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</row>
    <row r="199" spans="1:60" outlineLevel="1" x14ac:dyDescent="0.2">
      <c r="A199" s="223"/>
      <c r="B199" s="224"/>
      <c r="C199" s="248" t="s">
        <v>346</v>
      </c>
      <c r="D199" s="226"/>
      <c r="E199" s="227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16"/>
      <c r="Z199" s="216"/>
      <c r="AA199" s="216"/>
      <c r="AB199" s="216"/>
      <c r="AC199" s="216"/>
      <c r="AD199" s="216"/>
      <c r="AE199" s="216"/>
      <c r="AF199" s="216"/>
      <c r="AG199" s="216" t="s">
        <v>168</v>
      </c>
      <c r="AH199" s="216">
        <v>0</v>
      </c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</row>
    <row r="200" spans="1:60" outlineLevel="1" x14ac:dyDescent="0.2">
      <c r="A200" s="223"/>
      <c r="B200" s="224"/>
      <c r="C200" s="248" t="s">
        <v>347</v>
      </c>
      <c r="D200" s="226"/>
      <c r="E200" s="227">
        <v>10</v>
      </c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16"/>
      <c r="Z200" s="216"/>
      <c r="AA200" s="216"/>
      <c r="AB200" s="216"/>
      <c r="AC200" s="216"/>
      <c r="AD200" s="216"/>
      <c r="AE200" s="216"/>
      <c r="AF200" s="216"/>
      <c r="AG200" s="216" t="s">
        <v>168</v>
      </c>
      <c r="AH200" s="216">
        <v>0</v>
      </c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</row>
    <row r="201" spans="1:60" outlineLevel="1" x14ac:dyDescent="0.2">
      <c r="A201" s="235">
        <v>29</v>
      </c>
      <c r="B201" s="236" t="s">
        <v>348</v>
      </c>
      <c r="C201" s="246" t="s">
        <v>349</v>
      </c>
      <c r="D201" s="237" t="s">
        <v>259</v>
      </c>
      <c r="E201" s="238">
        <v>39.072000000000003</v>
      </c>
      <c r="F201" s="239"/>
      <c r="G201" s="240">
        <f>ROUND(E201*F201,2)</f>
        <v>0</v>
      </c>
      <c r="H201" s="239"/>
      <c r="I201" s="240">
        <f>ROUND(E201*H201,2)</f>
        <v>0</v>
      </c>
      <c r="J201" s="239"/>
      <c r="K201" s="240">
        <f>ROUND(E201*J201,2)</f>
        <v>0</v>
      </c>
      <c r="L201" s="240">
        <v>21</v>
      </c>
      <c r="M201" s="240">
        <f>G201*(1+L201/100)</f>
        <v>0</v>
      </c>
      <c r="N201" s="240">
        <v>0</v>
      </c>
      <c r="O201" s="240">
        <f>ROUND(E201*N201,2)</f>
        <v>0</v>
      </c>
      <c r="P201" s="240">
        <v>0</v>
      </c>
      <c r="Q201" s="240">
        <f>ROUND(E201*P201,2)</f>
        <v>0</v>
      </c>
      <c r="R201" s="240" t="s">
        <v>338</v>
      </c>
      <c r="S201" s="240" t="s">
        <v>154</v>
      </c>
      <c r="T201" s="241" t="s">
        <v>154</v>
      </c>
      <c r="U201" s="225">
        <v>9.0999999999999998E-2</v>
      </c>
      <c r="V201" s="225">
        <f>ROUND(E201*U201,2)</f>
        <v>3.56</v>
      </c>
      <c r="W201" s="225"/>
      <c r="X201" s="225" t="s">
        <v>193</v>
      </c>
      <c r="Y201" s="216"/>
      <c r="Z201" s="216"/>
      <c r="AA201" s="216"/>
      <c r="AB201" s="216"/>
      <c r="AC201" s="216"/>
      <c r="AD201" s="216"/>
      <c r="AE201" s="216"/>
      <c r="AF201" s="216"/>
      <c r="AG201" s="216" t="s">
        <v>194</v>
      </c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</row>
    <row r="202" spans="1:60" outlineLevel="1" x14ac:dyDescent="0.2">
      <c r="A202" s="223"/>
      <c r="B202" s="224"/>
      <c r="C202" s="248" t="s">
        <v>197</v>
      </c>
      <c r="D202" s="226"/>
      <c r="E202" s="227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16"/>
      <c r="Z202" s="216"/>
      <c r="AA202" s="216"/>
      <c r="AB202" s="216"/>
      <c r="AC202" s="216"/>
      <c r="AD202" s="216"/>
      <c r="AE202" s="216"/>
      <c r="AF202" s="216"/>
      <c r="AG202" s="216" t="s">
        <v>168</v>
      </c>
      <c r="AH202" s="216">
        <v>0</v>
      </c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</row>
    <row r="203" spans="1:60" outlineLevel="1" x14ac:dyDescent="0.2">
      <c r="A203" s="223"/>
      <c r="B203" s="224"/>
      <c r="C203" s="248" t="s">
        <v>198</v>
      </c>
      <c r="D203" s="226"/>
      <c r="E203" s="227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16"/>
      <c r="Z203" s="216"/>
      <c r="AA203" s="216"/>
      <c r="AB203" s="216"/>
      <c r="AC203" s="216"/>
      <c r="AD203" s="216"/>
      <c r="AE203" s="216"/>
      <c r="AF203" s="216"/>
      <c r="AG203" s="216" t="s">
        <v>168</v>
      </c>
      <c r="AH203" s="216">
        <v>0</v>
      </c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</row>
    <row r="204" spans="1:60" outlineLevel="1" x14ac:dyDescent="0.2">
      <c r="A204" s="223"/>
      <c r="B204" s="224"/>
      <c r="C204" s="248" t="s">
        <v>199</v>
      </c>
      <c r="D204" s="226"/>
      <c r="E204" s="227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16"/>
      <c r="Z204" s="216"/>
      <c r="AA204" s="216"/>
      <c r="AB204" s="216"/>
      <c r="AC204" s="216"/>
      <c r="AD204" s="216"/>
      <c r="AE204" s="216"/>
      <c r="AF204" s="216"/>
      <c r="AG204" s="216" t="s">
        <v>168</v>
      </c>
      <c r="AH204" s="216">
        <v>0</v>
      </c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</row>
    <row r="205" spans="1:60" outlineLevel="1" x14ac:dyDescent="0.2">
      <c r="A205" s="223"/>
      <c r="B205" s="224"/>
      <c r="C205" s="248" t="s">
        <v>340</v>
      </c>
      <c r="D205" s="226"/>
      <c r="E205" s="227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16"/>
      <c r="Z205" s="216"/>
      <c r="AA205" s="216"/>
      <c r="AB205" s="216"/>
      <c r="AC205" s="216"/>
      <c r="AD205" s="216"/>
      <c r="AE205" s="216"/>
      <c r="AF205" s="216"/>
      <c r="AG205" s="216" t="s">
        <v>168</v>
      </c>
      <c r="AH205" s="216">
        <v>0</v>
      </c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</row>
    <row r="206" spans="1:60" ht="22.5" outlineLevel="1" x14ac:dyDescent="0.2">
      <c r="A206" s="223"/>
      <c r="B206" s="224"/>
      <c r="C206" s="248" t="s">
        <v>341</v>
      </c>
      <c r="D206" s="226"/>
      <c r="E206" s="227">
        <v>6.81</v>
      </c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16"/>
      <c r="Z206" s="216"/>
      <c r="AA206" s="216"/>
      <c r="AB206" s="216"/>
      <c r="AC206" s="216"/>
      <c r="AD206" s="216"/>
      <c r="AE206" s="216"/>
      <c r="AF206" s="216"/>
      <c r="AG206" s="216" t="s">
        <v>168</v>
      </c>
      <c r="AH206" s="216">
        <v>0</v>
      </c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</row>
    <row r="207" spans="1:60" outlineLevel="1" x14ac:dyDescent="0.2">
      <c r="A207" s="223"/>
      <c r="B207" s="224"/>
      <c r="C207" s="248" t="s">
        <v>342</v>
      </c>
      <c r="D207" s="226"/>
      <c r="E207" s="227">
        <v>32.262</v>
      </c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16"/>
      <c r="Z207" s="216"/>
      <c r="AA207" s="216"/>
      <c r="AB207" s="216"/>
      <c r="AC207" s="216"/>
      <c r="AD207" s="216"/>
      <c r="AE207" s="216"/>
      <c r="AF207" s="216"/>
      <c r="AG207" s="216" t="s">
        <v>168</v>
      </c>
      <c r="AH207" s="216">
        <v>0</v>
      </c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</row>
    <row r="208" spans="1:60" ht="22.5" outlineLevel="1" x14ac:dyDescent="0.2">
      <c r="A208" s="235">
        <v>30</v>
      </c>
      <c r="B208" s="236" t="s">
        <v>350</v>
      </c>
      <c r="C208" s="246" t="s">
        <v>351</v>
      </c>
      <c r="D208" s="237" t="s">
        <v>259</v>
      </c>
      <c r="E208" s="238">
        <v>49.072000000000003</v>
      </c>
      <c r="F208" s="239"/>
      <c r="G208" s="240">
        <f>ROUND(E208*F208,2)</f>
        <v>0</v>
      </c>
      <c r="H208" s="239"/>
      <c r="I208" s="240">
        <f>ROUND(E208*H208,2)</f>
        <v>0</v>
      </c>
      <c r="J208" s="239"/>
      <c r="K208" s="240">
        <f>ROUND(E208*J208,2)</f>
        <v>0</v>
      </c>
      <c r="L208" s="240">
        <v>21</v>
      </c>
      <c r="M208" s="240">
        <f>G208*(1+L208/100)</f>
        <v>0</v>
      </c>
      <c r="N208" s="240">
        <v>0.11</v>
      </c>
      <c r="O208" s="240">
        <f>ROUND(E208*N208,2)</f>
        <v>5.4</v>
      </c>
      <c r="P208" s="240">
        <v>0</v>
      </c>
      <c r="Q208" s="240">
        <f>ROUND(E208*P208,2)</f>
        <v>0</v>
      </c>
      <c r="R208" s="240" t="s">
        <v>338</v>
      </c>
      <c r="S208" s="240" t="s">
        <v>154</v>
      </c>
      <c r="T208" s="241" t="s">
        <v>154</v>
      </c>
      <c r="U208" s="225">
        <v>1.1930000000000001</v>
      </c>
      <c r="V208" s="225">
        <f>ROUND(E208*U208,2)</f>
        <v>58.54</v>
      </c>
      <c r="W208" s="225"/>
      <c r="X208" s="225" t="s">
        <v>193</v>
      </c>
      <c r="Y208" s="216"/>
      <c r="Z208" s="216"/>
      <c r="AA208" s="216"/>
      <c r="AB208" s="216"/>
      <c r="AC208" s="216"/>
      <c r="AD208" s="216"/>
      <c r="AE208" s="216"/>
      <c r="AF208" s="216"/>
      <c r="AG208" s="216" t="s">
        <v>194</v>
      </c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</row>
    <row r="209" spans="1:60" outlineLevel="1" x14ac:dyDescent="0.2">
      <c r="A209" s="223"/>
      <c r="B209" s="224"/>
      <c r="C209" s="263" t="s">
        <v>352</v>
      </c>
      <c r="D209" s="254"/>
      <c r="E209" s="254"/>
      <c r="F209" s="254"/>
      <c r="G209" s="254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16"/>
      <c r="Z209" s="216"/>
      <c r="AA209" s="216"/>
      <c r="AB209" s="216"/>
      <c r="AC209" s="216"/>
      <c r="AD209" s="216"/>
      <c r="AE209" s="216"/>
      <c r="AF209" s="216"/>
      <c r="AG209" s="216" t="s">
        <v>196</v>
      </c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42" t="str">
        <f>C209</f>
        <v>s provedením lože do 50 mm, s vyplněním spár, s dvojím beraněním a se smetením přebytečného materiálu na krajnici</v>
      </c>
      <c r="BB209" s="216"/>
      <c r="BC209" s="216"/>
      <c r="BD209" s="216"/>
      <c r="BE209" s="216"/>
      <c r="BF209" s="216"/>
      <c r="BG209" s="216"/>
      <c r="BH209" s="216"/>
    </row>
    <row r="210" spans="1:60" outlineLevel="1" x14ac:dyDescent="0.2">
      <c r="A210" s="223"/>
      <c r="B210" s="224"/>
      <c r="C210" s="248" t="s">
        <v>197</v>
      </c>
      <c r="D210" s="226"/>
      <c r="E210" s="227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16"/>
      <c r="Z210" s="216"/>
      <c r="AA210" s="216"/>
      <c r="AB210" s="216"/>
      <c r="AC210" s="216"/>
      <c r="AD210" s="216"/>
      <c r="AE210" s="216"/>
      <c r="AF210" s="216"/>
      <c r="AG210" s="216" t="s">
        <v>168</v>
      </c>
      <c r="AH210" s="216">
        <v>0</v>
      </c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</row>
    <row r="211" spans="1:60" outlineLevel="1" x14ac:dyDescent="0.2">
      <c r="A211" s="223"/>
      <c r="B211" s="224"/>
      <c r="C211" s="248" t="s">
        <v>198</v>
      </c>
      <c r="D211" s="226"/>
      <c r="E211" s="227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16"/>
      <c r="Z211" s="216"/>
      <c r="AA211" s="216"/>
      <c r="AB211" s="216"/>
      <c r="AC211" s="216"/>
      <c r="AD211" s="216"/>
      <c r="AE211" s="216"/>
      <c r="AF211" s="216"/>
      <c r="AG211" s="216" t="s">
        <v>168</v>
      </c>
      <c r="AH211" s="216">
        <v>0</v>
      </c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</row>
    <row r="212" spans="1:60" outlineLevel="1" x14ac:dyDescent="0.2">
      <c r="A212" s="223"/>
      <c r="B212" s="224"/>
      <c r="C212" s="248" t="s">
        <v>199</v>
      </c>
      <c r="D212" s="226"/>
      <c r="E212" s="227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16"/>
      <c r="Z212" s="216"/>
      <c r="AA212" s="216"/>
      <c r="AB212" s="216"/>
      <c r="AC212" s="216"/>
      <c r="AD212" s="216"/>
      <c r="AE212" s="216"/>
      <c r="AF212" s="216"/>
      <c r="AG212" s="216" t="s">
        <v>168</v>
      </c>
      <c r="AH212" s="216">
        <v>0</v>
      </c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</row>
    <row r="213" spans="1:60" outlineLevel="1" x14ac:dyDescent="0.2">
      <c r="A213" s="223"/>
      <c r="B213" s="224"/>
      <c r="C213" s="248" t="s">
        <v>340</v>
      </c>
      <c r="D213" s="226"/>
      <c r="E213" s="227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16"/>
      <c r="Z213" s="216"/>
      <c r="AA213" s="216"/>
      <c r="AB213" s="216"/>
      <c r="AC213" s="216"/>
      <c r="AD213" s="216"/>
      <c r="AE213" s="216"/>
      <c r="AF213" s="216"/>
      <c r="AG213" s="216" t="s">
        <v>168</v>
      </c>
      <c r="AH213" s="216">
        <v>0</v>
      </c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</row>
    <row r="214" spans="1:60" ht="22.5" outlineLevel="1" x14ac:dyDescent="0.2">
      <c r="A214" s="223"/>
      <c r="B214" s="224"/>
      <c r="C214" s="248" t="s">
        <v>341</v>
      </c>
      <c r="D214" s="226"/>
      <c r="E214" s="227">
        <v>6.81</v>
      </c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16"/>
      <c r="Z214" s="216"/>
      <c r="AA214" s="216"/>
      <c r="AB214" s="216"/>
      <c r="AC214" s="216"/>
      <c r="AD214" s="216"/>
      <c r="AE214" s="216"/>
      <c r="AF214" s="216"/>
      <c r="AG214" s="216" t="s">
        <v>168</v>
      </c>
      <c r="AH214" s="216">
        <v>0</v>
      </c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</row>
    <row r="215" spans="1:60" outlineLevel="1" x14ac:dyDescent="0.2">
      <c r="A215" s="223"/>
      <c r="B215" s="224"/>
      <c r="C215" s="248" t="s">
        <v>342</v>
      </c>
      <c r="D215" s="226"/>
      <c r="E215" s="227">
        <v>32.262</v>
      </c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16"/>
      <c r="Z215" s="216"/>
      <c r="AA215" s="216"/>
      <c r="AB215" s="216"/>
      <c r="AC215" s="216"/>
      <c r="AD215" s="216"/>
      <c r="AE215" s="216"/>
      <c r="AF215" s="216"/>
      <c r="AG215" s="216" t="s">
        <v>168</v>
      </c>
      <c r="AH215" s="216">
        <v>0</v>
      </c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</row>
    <row r="216" spans="1:60" outlineLevel="1" x14ac:dyDescent="0.2">
      <c r="A216" s="223"/>
      <c r="B216" s="224"/>
      <c r="C216" s="248" t="s">
        <v>199</v>
      </c>
      <c r="D216" s="226"/>
      <c r="E216" s="227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16"/>
      <c r="Z216" s="216"/>
      <c r="AA216" s="216"/>
      <c r="AB216" s="216"/>
      <c r="AC216" s="216"/>
      <c r="AD216" s="216"/>
      <c r="AE216" s="216"/>
      <c r="AF216" s="216"/>
      <c r="AG216" s="216" t="s">
        <v>168</v>
      </c>
      <c r="AH216" s="216">
        <v>0</v>
      </c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</row>
    <row r="217" spans="1:60" outlineLevel="1" x14ac:dyDescent="0.2">
      <c r="A217" s="223"/>
      <c r="B217" s="224"/>
      <c r="C217" s="248" t="s">
        <v>346</v>
      </c>
      <c r="D217" s="226"/>
      <c r="E217" s="227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16"/>
      <c r="Z217" s="216"/>
      <c r="AA217" s="216"/>
      <c r="AB217" s="216"/>
      <c r="AC217" s="216"/>
      <c r="AD217" s="216"/>
      <c r="AE217" s="216"/>
      <c r="AF217" s="216"/>
      <c r="AG217" s="216" t="s">
        <v>168</v>
      </c>
      <c r="AH217" s="216">
        <v>0</v>
      </c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</row>
    <row r="218" spans="1:60" outlineLevel="1" x14ac:dyDescent="0.2">
      <c r="A218" s="223"/>
      <c r="B218" s="224"/>
      <c r="C218" s="248" t="s">
        <v>347</v>
      </c>
      <c r="D218" s="226"/>
      <c r="E218" s="227">
        <v>10</v>
      </c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16"/>
      <c r="Z218" s="216"/>
      <c r="AA218" s="216"/>
      <c r="AB218" s="216"/>
      <c r="AC218" s="216"/>
      <c r="AD218" s="216"/>
      <c r="AE218" s="216"/>
      <c r="AF218" s="216"/>
      <c r="AG218" s="216" t="s">
        <v>168</v>
      </c>
      <c r="AH218" s="216">
        <v>0</v>
      </c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</row>
    <row r="219" spans="1:60" outlineLevel="1" x14ac:dyDescent="0.2">
      <c r="A219" s="223"/>
      <c r="B219" s="224"/>
      <c r="C219" s="248" t="s">
        <v>353</v>
      </c>
      <c r="D219" s="226"/>
      <c r="E219" s="227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16"/>
      <c r="Z219" s="216"/>
      <c r="AA219" s="216"/>
      <c r="AB219" s="216"/>
      <c r="AC219" s="216"/>
      <c r="AD219" s="216"/>
      <c r="AE219" s="216"/>
      <c r="AF219" s="216"/>
      <c r="AG219" s="216" t="s">
        <v>168</v>
      </c>
      <c r="AH219" s="216">
        <v>0</v>
      </c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</row>
    <row r="220" spans="1:60" outlineLevel="1" x14ac:dyDescent="0.2">
      <c r="A220" s="235">
        <v>31</v>
      </c>
      <c r="B220" s="236" t="s">
        <v>354</v>
      </c>
      <c r="C220" s="246" t="s">
        <v>355</v>
      </c>
      <c r="D220" s="237" t="s">
        <v>259</v>
      </c>
      <c r="E220" s="238">
        <v>2.2000000000000002</v>
      </c>
      <c r="F220" s="239"/>
      <c r="G220" s="240">
        <f>ROUND(E220*F220,2)</f>
        <v>0</v>
      </c>
      <c r="H220" s="239"/>
      <c r="I220" s="240">
        <f>ROUND(E220*H220,2)</f>
        <v>0</v>
      </c>
      <c r="J220" s="239"/>
      <c r="K220" s="240">
        <f>ROUND(E220*J220,2)</f>
        <v>0</v>
      </c>
      <c r="L220" s="240">
        <v>21</v>
      </c>
      <c r="M220" s="240">
        <f>G220*(1+L220/100)</f>
        <v>0</v>
      </c>
      <c r="N220" s="240">
        <v>9.6000000000000002E-2</v>
      </c>
      <c r="O220" s="240">
        <f>ROUND(E220*N220,2)</f>
        <v>0.21</v>
      </c>
      <c r="P220" s="240">
        <v>0</v>
      </c>
      <c r="Q220" s="240">
        <f>ROUND(E220*P220,2)</f>
        <v>0</v>
      </c>
      <c r="R220" s="240"/>
      <c r="S220" s="240" t="s">
        <v>356</v>
      </c>
      <c r="T220" s="241" t="s">
        <v>154</v>
      </c>
      <c r="U220" s="225">
        <v>0</v>
      </c>
      <c r="V220" s="225">
        <f>ROUND(E220*U220,2)</f>
        <v>0</v>
      </c>
      <c r="W220" s="225"/>
      <c r="X220" s="225" t="s">
        <v>267</v>
      </c>
      <c r="Y220" s="216"/>
      <c r="Z220" s="216"/>
      <c r="AA220" s="216"/>
      <c r="AB220" s="216"/>
      <c r="AC220" s="216"/>
      <c r="AD220" s="216"/>
      <c r="AE220" s="216"/>
      <c r="AF220" s="216"/>
      <c r="AG220" s="216" t="s">
        <v>268</v>
      </c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</row>
    <row r="221" spans="1:60" outlineLevel="1" x14ac:dyDescent="0.2">
      <c r="A221" s="223"/>
      <c r="B221" s="224"/>
      <c r="C221" s="248" t="s">
        <v>197</v>
      </c>
      <c r="D221" s="226"/>
      <c r="E221" s="227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16"/>
      <c r="Z221" s="216"/>
      <c r="AA221" s="216"/>
      <c r="AB221" s="216"/>
      <c r="AC221" s="216"/>
      <c r="AD221" s="216"/>
      <c r="AE221" s="216"/>
      <c r="AF221" s="216"/>
      <c r="AG221" s="216" t="s">
        <v>168</v>
      </c>
      <c r="AH221" s="216">
        <v>0</v>
      </c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</row>
    <row r="222" spans="1:60" outlineLevel="1" x14ac:dyDescent="0.2">
      <c r="A222" s="223"/>
      <c r="B222" s="224"/>
      <c r="C222" s="248" t="s">
        <v>198</v>
      </c>
      <c r="D222" s="226"/>
      <c r="E222" s="227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16"/>
      <c r="Z222" s="216"/>
      <c r="AA222" s="216"/>
      <c r="AB222" s="216"/>
      <c r="AC222" s="216"/>
      <c r="AD222" s="216"/>
      <c r="AE222" s="216"/>
      <c r="AF222" s="216"/>
      <c r="AG222" s="216" t="s">
        <v>168</v>
      </c>
      <c r="AH222" s="216">
        <v>0</v>
      </c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</row>
    <row r="223" spans="1:60" outlineLevel="1" x14ac:dyDescent="0.2">
      <c r="A223" s="223"/>
      <c r="B223" s="224"/>
      <c r="C223" s="248" t="s">
        <v>346</v>
      </c>
      <c r="D223" s="226"/>
      <c r="E223" s="227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16"/>
      <c r="Z223" s="216"/>
      <c r="AA223" s="216"/>
      <c r="AB223" s="216"/>
      <c r="AC223" s="216"/>
      <c r="AD223" s="216"/>
      <c r="AE223" s="216"/>
      <c r="AF223" s="216"/>
      <c r="AG223" s="216" t="s">
        <v>168</v>
      </c>
      <c r="AH223" s="216">
        <v>0</v>
      </c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</row>
    <row r="224" spans="1:60" outlineLevel="1" x14ac:dyDescent="0.2">
      <c r="A224" s="223"/>
      <c r="B224" s="224"/>
      <c r="C224" s="248" t="s">
        <v>357</v>
      </c>
      <c r="D224" s="226"/>
      <c r="E224" s="227">
        <v>2.2000000000000002</v>
      </c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16"/>
      <c r="Z224" s="216"/>
      <c r="AA224" s="216"/>
      <c r="AB224" s="216"/>
      <c r="AC224" s="216"/>
      <c r="AD224" s="216"/>
      <c r="AE224" s="216"/>
      <c r="AF224" s="216"/>
      <c r="AG224" s="216" t="s">
        <v>168</v>
      </c>
      <c r="AH224" s="216">
        <v>0</v>
      </c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</row>
    <row r="225" spans="1:60" outlineLevel="1" x14ac:dyDescent="0.2">
      <c r="A225" s="223"/>
      <c r="B225" s="224"/>
      <c r="C225" s="248" t="s">
        <v>353</v>
      </c>
      <c r="D225" s="226"/>
      <c r="E225" s="227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16"/>
      <c r="Z225" s="216"/>
      <c r="AA225" s="216"/>
      <c r="AB225" s="216"/>
      <c r="AC225" s="216"/>
      <c r="AD225" s="216"/>
      <c r="AE225" s="216"/>
      <c r="AF225" s="216"/>
      <c r="AG225" s="216" t="s">
        <v>168</v>
      </c>
      <c r="AH225" s="216">
        <v>0</v>
      </c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</row>
    <row r="226" spans="1:60" outlineLevel="1" x14ac:dyDescent="0.2">
      <c r="A226" s="235">
        <v>32</v>
      </c>
      <c r="B226" s="236" t="s">
        <v>358</v>
      </c>
      <c r="C226" s="246" t="s">
        <v>359</v>
      </c>
      <c r="D226" s="237" t="s">
        <v>259</v>
      </c>
      <c r="E226" s="238">
        <v>42.6387</v>
      </c>
      <c r="F226" s="239"/>
      <c r="G226" s="240">
        <f>ROUND(E226*F226,2)</f>
        <v>0</v>
      </c>
      <c r="H226" s="239"/>
      <c r="I226" s="240">
        <f>ROUND(E226*H226,2)</f>
        <v>0</v>
      </c>
      <c r="J226" s="239"/>
      <c r="K226" s="240">
        <f>ROUND(E226*J226,2)</f>
        <v>0</v>
      </c>
      <c r="L226" s="240">
        <v>21</v>
      </c>
      <c r="M226" s="240">
        <f>G226*(1+L226/100)</f>
        <v>0</v>
      </c>
      <c r="N226" s="240">
        <v>0.2</v>
      </c>
      <c r="O226" s="240">
        <f>ROUND(E226*N226,2)</f>
        <v>8.5299999999999994</v>
      </c>
      <c r="P226" s="240">
        <v>0</v>
      </c>
      <c r="Q226" s="240">
        <f>ROUND(E226*P226,2)</f>
        <v>0</v>
      </c>
      <c r="R226" s="240" t="s">
        <v>266</v>
      </c>
      <c r="S226" s="240" t="s">
        <v>154</v>
      </c>
      <c r="T226" s="241" t="s">
        <v>155</v>
      </c>
      <c r="U226" s="225">
        <v>0</v>
      </c>
      <c r="V226" s="225">
        <f>ROUND(E226*U226,2)</f>
        <v>0</v>
      </c>
      <c r="W226" s="225"/>
      <c r="X226" s="225" t="s">
        <v>267</v>
      </c>
      <c r="Y226" s="216"/>
      <c r="Z226" s="216"/>
      <c r="AA226" s="216"/>
      <c r="AB226" s="216"/>
      <c r="AC226" s="216"/>
      <c r="AD226" s="216"/>
      <c r="AE226" s="216"/>
      <c r="AF226" s="216"/>
      <c r="AG226" s="216" t="s">
        <v>268</v>
      </c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</row>
    <row r="227" spans="1:60" outlineLevel="1" x14ac:dyDescent="0.2">
      <c r="A227" s="223"/>
      <c r="B227" s="224"/>
      <c r="C227" s="248" t="s">
        <v>197</v>
      </c>
      <c r="D227" s="226"/>
      <c r="E227" s="227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16"/>
      <c r="Z227" s="216"/>
      <c r="AA227" s="216"/>
      <c r="AB227" s="216"/>
      <c r="AC227" s="216"/>
      <c r="AD227" s="216"/>
      <c r="AE227" s="216"/>
      <c r="AF227" s="216"/>
      <c r="AG227" s="216" t="s">
        <v>168</v>
      </c>
      <c r="AH227" s="216">
        <v>0</v>
      </c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</row>
    <row r="228" spans="1:60" outlineLevel="1" x14ac:dyDescent="0.2">
      <c r="A228" s="223"/>
      <c r="B228" s="224"/>
      <c r="C228" s="248" t="s">
        <v>198</v>
      </c>
      <c r="D228" s="226"/>
      <c r="E228" s="227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16"/>
      <c r="Z228" s="216"/>
      <c r="AA228" s="216"/>
      <c r="AB228" s="216"/>
      <c r="AC228" s="216"/>
      <c r="AD228" s="216"/>
      <c r="AE228" s="216"/>
      <c r="AF228" s="216"/>
      <c r="AG228" s="216" t="s">
        <v>168</v>
      </c>
      <c r="AH228" s="216">
        <v>0</v>
      </c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</row>
    <row r="229" spans="1:60" outlineLevel="1" x14ac:dyDescent="0.2">
      <c r="A229" s="223"/>
      <c r="B229" s="224"/>
      <c r="C229" s="248" t="s">
        <v>199</v>
      </c>
      <c r="D229" s="226"/>
      <c r="E229" s="227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16"/>
      <c r="Z229" s="216"/>
      <c r="AA229" s="216"/>
      <c r="AB229" s="216"/>
      <c r="AC229" s="216"/>
      <c r="AD229" s="216"/>
      <c r="AE229" s="216"/>
      <c r="AF229" s="216"/>
      <c r="AG229" s="216" t="s">
        <v>168</v>
      </c>
      <c r="AH229" s="216">
        <v>0</v>
      </c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</row>
    <row r="230" spans="1:60" outlineLevel="1" x14ac:dyDescent="0.2">
      <c r="A230" s="223"/>
      <c r="B230" s="224"/>
      <c r="C230" s="248" t="s">
        <v>340</v>
      </c>
      <c r="D230" s="226"/>
      <c r="E230" s="227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16"/>
      <c r="Z230" s="216"/>
      <c r="AA230" s="216"/>
      <c r="AB230" s="216"/>
      <c r="AC230" s="216"/>
      <c r="AD230" s="216"/>
      <c r="AE230" s="216"/>
      <c r="AF230" s="216"/>
      <c r="AG230" s="216" t="s">
        <v>168</v>
      </c>
      <c r="AH230" s="216">
        <v>0</v>
      </c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</row>
    <row r="231" spans="1:60" ht="22.5" outlineLevel="1" x14ac:dyDescent="0.2">
      <c r="A231" s="223"/>
      <c r="B231" s="224"/>
      <c r="C231" s="248" t="s">
        <v>360</v>
      </c>
      <c r="D231" s="226"/>
      <c r="E231" s="227">
        <v>7.1505000000000001</v>
      </c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16"/>
      <c r="Z231" s="216"/>
      <c r="AA231" s="216"/>
      <c r="AB231" s="216"/>
      <c r="AC231" s="216"/>
      <c r="AD231" s="216"/>
      <c r="AE231" s="216"/>
      <c r="AF231" s="216"/>
      <c r="AG231" s="216" t="s">
        <v>168</v>
      </c>
      <c r="AH231" s="216">
        <v>0</v>
      </c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</row>
    <row r="232" spans="1:60" ht="22.5" outlineLevel="1" x14ac:dyDescent="0.2">
      <c r="A232" s="223"/>
      <c r="B232" s="224"/>
      <c r="C232" s="248" t="s">
        <v>361</v>
      </c>
      <c r="D232" s="226"/>
      <c r="E232" s="227">
        <v>35.488199999999999</v>
      </c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16"/>
      <c r="Z232" s="216"/>
      <c r="AA232" s="216"/>
      <c r="AB232" s="216"/>
      <c r="AC232" s="216"/>
      <c r="AD232" s="216"/>
      <c r="AE232" s="216"/>
      <c r="AF232" s="216"/>
      <c r="AG232" s="216" t="s">
        <v>168</v>
      </c>
      <c r="AH232" s="216">
        <v>0</v>
      </c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</row>
    <row r="233" spans="1:60" ht="22.5" outlineLevel="1" x14ac:dyDescent="0.2">
      <c r="A233" s="235">
        <v>33</v>
      </c>
      <c r="B233" s="236" t="s">
        <v>272</v>
      </c>
      <c r="C233" s="246" t="s">
        <v>273</v>
      </c>
      <c r="D233" s="237" t="s">
        <v>259</v>
      </c>
      <c r="E233" s="238">
        <v>42.979199999999999</v>
      </c>
      <c r="F233" s="239"/>
      <c r="G233" s="240">
        <f>ROUND(E233*F233,2)</f>
        <v>0</v>
      </c>
      <c r="H233" s="239"/>
      <c r="I233" s="240">
        <f>ROUND(E233*H233,2)</f>
        <v>0</v>
      </c>
      <c r="J233" s="239"/>
      <c r="K233" s="240">
        <f>ROUND(E233*J233,2)</f>
        <v>0</v>
      </c>
      <c r="L233" s="240">
        <v>21</v>
      </c>
      <c r="M233" s="240">
        <f>G233*(1+L233/100)</f>
        <v>0</v>
      </c>
      <c r="N233" s="240">
        <v>2.9999999999999997E-4</v>
      </c>
      <c r="O233" s="240">
        <f>ROUND(E233*N233,2)</f>
        <v>0.01</v>
      </c>
      <c r="P233" s="240">
        <v>0</v>
      </c>
      <c r="Q233" s="240">
        <f>ROUND(E233*P233,2)</f>
        <v>0</v>
      </c>
      <c r="R233" s="240" t="s">
        <v>266</v>
      </c>
      <c r="S233" s="240" t="s">
        <v>154</v>
      </c>
      <c r="T233" s="241" t="s">
        <v>154</v>
      </c>
      <c r="U233" s="225">
        <v>0</v>
      </c>
      <c r="V233" s="225">
        <f>ROUND(E233*U233,2)</f>
        <v>0</v>
      </c>
      <c r="W233" s="225"/>
      <c r="X233" s="225" t="s">
        <v>267</v>
      </c>
      <c r="Y233" s="216"/>
      <c r="Z233" s="216"/>
      <c r="AA233" s="216"/>
      <c r="AB233" s="216"/>
      <c r="AC233" s="216"/>
      <c r="AD233" s="216"/>
      <c r="AE233" s="216"/>
      <c r="AF233" s="216"/>
      <c r="AG233" s="216" t="s">
        <v>268</v>
      </c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</row>
    <row r="234" spans="1:60" outlineLevel="1" x14ac:dyDescent="0.2">
      <c r="A234" s="223"/>
      <c r="B234" s="224"/>
      <c r="C234" s="248" t="s">
        <v>197</v>
      </c>
      <c r="D234" s="226"/>
      <c r="E234" s="227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16"/>
      <c r="Z234" s="216"/>
      <c r="AA234" s="216"/>
      <c r="AB234" s="216"/>
      <c r="AC234" s="216"/>
      <c r="AD234" s="216"/>
      <c r="AE234" s="216"/>
      <c r="AF234" s="216"/>
      <c r="AG234" s="216" t="s">
        <v>168</v>
      </c>
      <c r="AH234" s="216">
        <v>0</v>
      </c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</row>
    <row r="235" spans="1:60" outlineLevel="1" x14ac:dyDescent="0.2">
      <c r="A235" s="223"/>
      <c r="B235" s="224"/>
      <c r="C235" s="248" t="s">
        <v>198</v>
      </c>
      <c r="D235" s="226"/>
      <c r="E235" s="227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16"/>
      <c r="Z235" s="216"/>
      <c r="AA235" s="216"/>
      <c r="AB235" s="216"/>
      <c r="AC235" s="216"/>
      <c r="AD235" s="216"/>
      <c r="AE235" s="216"/>
      <c r="AF235" s="216"/>
      <c r="AG235" s="216" t="s">
        <v>168</v>
      </c>
      <c r="AH235" s="216">
        <v>0</v>
      </c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</row>
    <row r="236" spans="1:60" outlineLevel="1" x14ac:dyDescent="0.2">
      <c r="A236" s="223"/>
      <c r="B236" s="224"/>
      <c r="C236" s="248" t="s">
        <v>199</v>
      </c>
      <c r="D236" s="226"/>
      <c r="E236" s="227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16"/>
      <c r="Z236" s="216"/>
      <c r="AA236" s="216"/>
      <c r="AB236" s="216"/>
      <c r="AC236" s="216"/>
      <c r="AD236" s="216"/>
      <c r="AE236" s="216"/>
      <c r="AF236" s="216"/>
      <c r="AG236" s="216" t="s">
        <v>168</v>
      </c>
      <c r="AH236" s="216">
        <v>0</v>
      </c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</row>
    <row r="237" spans="1:60" outlineLevel="1" x14ac:dyDescent="0.2">
      <c r="A237" s="223"/>
      <c r="B237" s="224"/>
      <c r="C237" s="248" t="s">
        <v>340</v>
      </c>
      <c r="D237" s="226"/>
      <c r="E237" s="227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16"/>
      <c r="Z237" s="216"/>
      <c r="AA237" s="216"/>
      <c r="AB237" s="216"/>
      <c r="AC237" s="216"/>
      <c r="AD237" s="216"/>
      <c r="AE237" s="216"/>
      <c r="AF237" s="216"/>
      <c r="AG237" s="216" t="s">
        <v>168</v>
      </c>
      <c r="AH237" s="216">
        <v>0</v>
      </c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</row>
    <row r="238" spans="1:60" ht="22.5" outlineLevel="1" x14ac:dyDescent="0.2">
      <c r="A238" s="223"/>
      <c r="B238" s="224"/>
      <c r="C238" s="248" t="s">
        <v>362</v>
      </c>
      <c r="D238" s="226"/>
      <c r="E238" s="227">
        <v>7.4909999999999997</v>
      </c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16"/>
      <c r="Z238" s="216"/>
      <c r="AA238" s="216"/>
      <c r="AB238" s="216"/>
      <c r="AC238" s="216"/>
      <c r="AD238" s="216"/>
      <c r="AE238" s="216"/>
      <c r="AF238" s="216"/>
      <c r="AG238" s="216" t="s">
        <v>168</v>
      </c>
      <c r="AH238" s="216">
        <v>0</v>
      </c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</row>
    <row r="239" spans="1:60" ht="22.5" outlineLevel="1" x14ac:dyDescent="0.2">
      <c r="A239" s="223"/>
      <c r="B239" s="224"/>
      <c r="C239" s="248" t="s">
        <v>361</v>
      </c>
      <c r="D239" s="226"/>
      <c r="E239" s="227">
        <v>35.488199999999999</v>
      </c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16"/>
      <c r="Z239" s="216"/>
      <c r="AA239" s="216"/>
      <c r="AB239" s="216"/>
      <c r="AC239" s="216"/>
      <c r="AD239" s="216"/>
      <c r="AE239" s="216"/>
      <c r="AF239" s="216"/>
      <c r="AG239" s="216" t="s">
        <v>168</v>
      </c>
      <c r="AH239" s="216">
        <v>0</v>
      </c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</row>
    <row r="240" spans="1:60" x14ac:dyDescent="0.2">
      <c r="A240" s="229" t="s">
        <v>149</v>
      </c>
      <c r="B240" s="230" t="s">
        <v>82</v>
      </c>
      <c r="C240" s="245" t="s">
        <v>83</v>
      </c>
      <c r="D240" s="231"/>
      <c r="E240" s="232"/>
      <c r="F240" s="233"/>
      <c r="G240" s="233">
        <f>SUMIF(AG241:AG250,"&lt;&gt;NOR",G241:G250)</f>
        <v>0</v>
      </c>
      <c r="H240" s="233"/>
      <c r="I240" s="233">
        <f>SUM(I241:I250)</f>
        <v>0</v>
      </c>
      <c r="J240" s="233"/>
      <c r="K240" s="233">
        <f>SUM(K241:K250)</f>
        <v>0</v>
      </c>
      <c r="L240" s="233"/>
      <c r="M240" s="233">
        <f>SUM(M241:M250)</f>
        <v>0</v>
      </c>
      <c r="N240" s="233"/>
      <c r="O240" s="233">
        <f>SUM(O241:O250)</f>
        <v>0.16</v>
      </c>
      <c r="P240" s="233"/>
      <c r="Q240" s="233">
        <f>SUM(Q241:Q250)</f>
        <v>7.0000000000000007E-2</v>
      </c>
      <c r="R240" s="233"/>
      <c r="S240" s="233"/>
      <c r="T240" s="234"/>
      <c r="U240" s="228"/>
      <c r="V240" s="228">
        <f>SUM(V241:V250)</f>
        <v>14.530000000000001</v>
      </c>
      <c r="W240" s="228"/>
      <c r="X240" s="228"/>
      <c r="AG240" t="s">
        <v>150</v>
      </c>
    </row>
    <row r="241" spans="1:60" ht="22.5" outlineLevel="1" x14ac:dyDescent="0.2">
      <c r="A241" s="235">
        <v>34</v>
      </c>
      <c r="B241" s="236" t="s">
        <v>363</v>
      </c>
      <c r="C241" s="246" t="s">
        <v>364</v>
      </c>
      <c r="D241" s="237" t="s">
        <v>259</v>
      </c>
      <c r="E241" s="238">
        <v>5</v>
      </c>
      <c r="F241" s="239"/>
      <c r="G241" s="240">
        <f>ROUND(E241*F241,2)</f>
        <v>0</v>
      </c>
      <c r="H241" s="239"/>
      <c r="I241" s="240">
        <f>ROUND(E241*H241,2)</f>
        <v>0</v>
      </c>
      <c r="J241" s="239"/>
      <c r="K241" s="240">
        <f>ROUND(E241*J241,2)</f>
        <v>0</v>
      </c>
      <c r="L241" s="240">
        <v>21</v>
      </c>
      <c r="M241" s="240">
        <f>G241*(1+L241/100)</f>
        <v>0</v>
      </c>
      <c r="N241" s="240">
        <v>0</v>
      </c>
      <c r="O241" s="240">
        <f>ROUND(E241*N241,2)</f>
        <v>0</v>
      </c>
      <c r="P241" s="240">
        <v>1.4E-2</v>
      </c>
      <c r="Q241" s="240">
        <f>ROUND(E241*P241,2)</f>
        <v>7.0000000000000007E-2</v>
      </c>
      <c r="R241" s="240" t="s">
        <v>365</v>
      </c>
      <c r="S241" s="240" t="s">
        <v>154</v>
      </c>
      <c r="T241" s="241" t="s">
        <v>154</v>
      </c>
      <c r="U241" s="225">
        <v>0.18</v>
      </c>
      <c r="V241" s="225">
        <f>ROUND(E241*U241,2)</f>
        <v>0.9</v>
      </c>
      <c r="W241" s="225"/>
      <c r="X241" s="225" t="s">
        <v>193</v>
      </c>
      <c r="Y241" s="216"/>
      <c r="Z241" s="216"/>
      <c r="AA241" s="216"/>
      <c r="AB241" s="216"/>
      <c r="AC241" s="216"/>
      <c r="AD241" s="216"/>
      <c r="AE241" s="216"/>
      <c r="AF241" s="216"/>
      <c r="AG241" s="216" t="s">
        <v>194</v>
      </c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</row>
    <row r="242" spans="1:60" outlineLevel="1" x14ac:dyDescent="0.2">
      <c r="A242" s="223"/>
      <c r="B242" s="224"/>
      <c r="C242" s="248" t="s">
        <v>366</v>
      </c>
      <c r="D242" s="226"/>
      <c r="E242" s="227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16"/>
      <c r="Z242" s="216"/>
      <c r="AA242" s="216"/>
      <c r="AB242" s="216"/>
      <c r="AC242" s="216"/>
      <c r="AD242" s="216"/>
      <c r="AE242" s="216"/>
      <c r="AF242" s="216"/>
      <c r="AG242" s="216" t="s">
        <v>168</v>
      </c>
      <c r="AH242" s="216">
        <v>0</v>
      </c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</row>
    <row r="243" spans="1:60" outlineLevel="1" x14ac:dyDescent="0.2">
      <c r="A243" s="223"/>
      <c r="B243" s="224"/>
      <c r="C243" s="248" t="s">
        <v>367</v>
      </c>
      <c r="D243" s="226"/>
      <c r="E243" s="227">
        <v>5</v>
      </c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16"/>
      <c r="Z243" s="216"/>
      <c r="AA243" s="216"/>
      <c r="AB243" s="216"/>
      <c r="AC243" s="216"/>
      <c r="AD243" s="216"/>
      <c r="AE243" s="216"/>
      <c r="AF243" s="216"/>
      <c r="AG243" s="216" t="s">
        <v>168</v>
      </c>
      <c r="AH243" s="216">
        <v>0</v>
      </c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</row>
    <row r="244" spans="1:60" outlineLevel="1" x14ac:dyDescent="0.2">
      <c r="A244" s="235">
        <v>35</v>
      </c>
      <c r="B244" s="236" t="s">
        <v>368</v>
      </c>
      <c r="C244" s="246" t="s">
        <v>369</v>
      </c>
      <c r="D244" s="237" t="s">
        <v>259</v>
      </c>
      <c r="E244" s="238">
        <v>5</v>
      </c>
      <c r="F244" s="239"/>
      <c r="G244" s="240">
        <f>ROUND(E244*F244,2)</f>
        <v>0</v>
      </c>
      <c r="H244" s="239"/>
      <c r="I244" s="240">
        <f>ROUND(E244*H244,2)</f>
        <v>0</v>
      </c>
      <c r="J244" s="239"/>
      <c r="K244" s="240">
        <f>ROUND(E244*J244,2)</f>
        <v>0</v>
      </c>
      <c r="L244" s="240">
        <v>21</v>
      </c>
      <c r="M244" s="240">
        <f>G244*(1+L244/100)</f>
        <v>0</v>
      </c>
      <c r="N244" s="240">
        <v>0</v>
      </c>
      <c r="O244" s="240">
        <f>ROUND(E244*N244,2)</f>
        <v>0</v>
      </c>
      <c r="P244" s="240">
        <v>0</v>
      </c>
      <c r="Q244" s="240">
        <f>ROUND(E244*P244,2)</f>
        <v>0</v>
      </c>
      <c r="R244" s="240"/>
      <c r="S244" s="240" t="s">
        <v>356</v>
      </c>
      <c r="T244" s="241" t="s">
        <v>155</v>
      </c>
      <c r="U244" s="225">
        <v>1.6E-2</v>
      </c>
      <c r="V244" s="225">
        <f>ROUND(E244*U244,2)</f>
        <v>0.08</v>
      </c>
      <c r="W244" s="225"/>
      <c r="X244" s="225" t="s">
        <v>193</v>
      </c>
      <c r="Y244" s="216"/>
      <c r="Z244" s="216"/>
      <c r="AA244" s="216"/>
      <c r="AB244" s="216"/>
      <c r="AC244" s="216"/>
      <c r="AD244" s="216"/>
      <c r="AE244" s="216"/>
      <c r="AF244" s="216"/>
      <c r="AG244" s="216" t="s">
        <v>194</v>
      </c>
      <c r="AH244" s="216"/>
      <c r="AI244" s="216"/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16"/>
      <c r="AU244" s="216"/>
      <c r="AV244" s="216"/>
      <c r="AW244" s="216"/>
      <c r="AX244" s="216"/>
      <c r="AY244" s="216"/>
      <c r="AZ244" s="216"/>
      <c r="BA244" s="216"/>
      <c r="BB244" s="216"/>
      <c r="BC244" s="216"/>
      <c r="BD244" s="216"/>
      <c r="BE244" s="216"/>
      <c r="BF244" s="216"/>
      <c r="BG244" s="216"/>
      <c r="BH244" s="216"/>
    </row>
    <row r="245" spans="1:60" outlineLevel="1" x14ac:dyDescent="0.2">
      <c r="A245" s="223"/>
      <c r="B245" s="224"/>
      <c r="C245" s="248" t="s">
        <v>366</v>
      </c>
      <c r="D245" s="226"/>
      <c r="E245" s="227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16"/>
      <c r="Z245" s="216"/>
      <c r="AA245" s="216"/>
      <c r="AB245" s="216"/>
      <c r="AC245" s="216"/>
      <c r="AD245" s="216"/>
      <c r="AE245" s="216"/>
      <c r="AF245" s="216"/>
      <c r="AG245" s="216" t="s">
        <v>168</v>
      </c>
      <c r="AH245" s="216">
        <v>0</v>
      </c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</row>
    <row r="246" spans="1:60" outlineLevel="1" x14ac:dyDescent="0.2">
      <c r="A246" s="223"/>
      <c r="B246" s="224"/>
      <c r="C246" s="248" t="s">
        <v>370</v>
      </c>
      <c r="D246" s="226"/>
      <c r="E246" s="227">
        <v>5</v>
      </c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16"/>
      <c r="Z246" s="216"/>
      <c r="AA246" s="216"/>
      <c r="AB246" s="216"/>
      <c r="AC246" s="216"/>
      <c r="AD246" s="216"/>
      <c r="AE246" s="216"/>
      <c r="AF246" s="216"/>
      <c r="AG246" s="216" t="s">
        <v>168</v>
      </c>
      <c r="AH246" s="216">
        <v>0</v>
      </c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</row>
    <row r="247" spans="1:60" ht="22.5" outlineLevel="1" x14ac:dyDescent="0.2">
      <c r="A247" s="235">
        <v>36</v>
      </c>
      <c r="B247" s="236" t="s">
        <v>371</v>
      </c>
      <c r="C247" s="246" t="s">
        <v>372</v>
      </c>
      <c r="D247" s="237" t="s">
        <v>259</v>
      </c>
      <c r="E247" s="238">
        <v>5</v>
      </c>
      <c r="F247" s="239"/>
      <c r="G247" s="240">
        <f>ROUND(E247*F247,2)</f>
        <v>0</v>
      </c>
      <c r="H247" s="239"/>
      <c r="I247" s="240">
        <f>ROUND(E247*H247,2)</f>
        <v>0</v>
      </c>
      <c r="J247" s="239"/>
      <c r="K247" s="240">
        <f>ROUND(E247*J247,2)</f>
        <v>0</v>
      </c>
      <c r="L247" s="240">
        <v>21</v>
      </c>
      <c r="M247" s="240">
        <f>G247*(1+L247/100)</f>
        <v>0</v>
      </c>
      <c r="N247" s="240">
        <v>3.2340000000000001E-2</v>
      </c>
      <c r="O247" s="240">
        <f>ROUND(E247*N247,2)</f>
        <v>0.16</v>
      </c>
      <c r="P247" s="240">
        <v>0</v>
      </c>
      <c r="Q247" s="240">
        <f>ROUND(E247*P247,2)</f>
        <v>0</v>
      </c>
      <c r="R247" s="240"/>
      <c r="S247" s="240" t="s">
        <v>356</v>
      </c>
      <c r="T247" s="241" t="s">
        <v>154</v>
      </c>
      <c r="U247" s="225">
        <v>2.71</v>
      </c>
      <c r="V247" s="225">
        <f>ROUND(E247*U247,2)</f>
        <v>13.55</v>
      </c>
      <c r="W247" s="225"/>
      <c r="X247" s="225" t="s">
        <v>193</v>
      </c>
      <c r="Y247" s="216"/>
      <c r="Z247" s="216"/>
      <c r="AA247" s="216"/>
      <c r="AB247" s="216"/>
      <c r="AC247" s="216"/>
      <c r="AD247" s="216"/>
      <c r="AE247" s="216"/>
      <c r="AF247" s="216"/>
      <c r="AG247" s="216" t="s">
        <v>194</v>
      </c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</row>
    <row r="248" spans="1:60" outlineLevel="1" x14ac:dyDescent="0.2">
      <c r="A248" s="223"/>
      <c r="B248" s="224"/>
      <c r="C248" s="247" t="s">
        <v>373</v>
      </c>
      <c r="D248" s="243"/>
      <c r="E248" s="243"/>
      <c r="F248" s="243"/>
      <c r="G248" s="243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16"/>
      <c r="Z248" s="216"/>
      <c r="AA248" s="216"/>
      <c r="AB248" s="216"/>
      <c r="AC248" s="216"/>
      <c r="AD248" s="216"/>
      <c r="AE248" s="216"/>
      <c r="AF248" s="216"/>
      <c r="AG248" s="216" t="s">
        <v>159</v>
      </c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42" t="str">
        <f>C248</f>
        <v>Se zatřením spár, s vypláchnutím spár vodou a očištěním povrchu zdiva po vyspárování, s odklizením zbylého materiálu do 20 m.</v>
      </c>
      <c r="BB248" s="216"/>
      <c r="BC248" s="216"/>
      <c r="BD248" s="216"/>
      <c r="BE248" s="216"/>
      <c r="BF248" s="216"/>
      <c r="BG248" s="216"/>
      <c r="BH248" s="216"/>
    </row>
    <row r="249" spans="1:60" outlineLevel="1" x14ac:dyDescent="0.2">
      <c r="A249" s="223"/>
      <c r="B249" s="224"/>
      <c r="C249" s="248" t="s">
        <v>366</v>
      </c>
      <c r="D249" s="226"/>
      <c r="E249" s="227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16"/>
      <c r="Z249" s="216"/>
      <c r="AA249" s="216"/>
      <c r="AB249" s="216"/>
      <c r="AC249" s="216"/>
      <c r="AD249" s="216"/>
      <c r="AE249" s="216"/>
      <c r="AF249" s="216"/>
      <c r="AG249" s="216" t="s">
        <v>168</v>
      </c>
      <c r="AH249" s="216">
        <v>0</v>
      </c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</row>
    <row r="250" spans="1:60" outlineLevel="1" x14ac:dyDescent="0.2">
      <c r="A250" s="223"/>
      <c r="B250" s="224"/>
      <c r="C250" s="248" t="s">
        <v>367</v>
      </c>
      <c r="D250" s="226"/>
      <c r="E250" s="227">
        <v>5</v>
      </c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16"/>
      <c r="Z250" s="216"/>
      <c r="AA250" s="216"/>
      <c r="AB250" s="216"/>
      <c r="AC250" s="216"/>
      <c r="AD250" s="216"/>
      <c r="AE250" s="216"/>
      <c r="AF250" s="216"/>
      <c r="AG250" s="216" t="s">
        <v>168</v>
      </c>
      <c r="AH250" s="216">
        <v>0</v>
      </c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</row>
    <row r="251" spans="1:60" x14ac:dyDescent="0.2">
      <c r="A251" s="229" t="s">
        <v>149</v>
      </c>
      <c r="B251" s="230" t="s">
        <v>84</v>
      </c>
      <c r="C251" s="245" t="s">
        <v>85</v>
      </c>
      <c r="D251" s="231"/>
      <c r="E251" s="232"/>
      <c r="F251" s="233"/>
      <c r="G251" s="233">
        <f>SUMIF(AG252:AG591,"&lt;&gt;NOR",G252:G591)</f>
        <v>0</v>
      </c>
      <c r="H251" s="233"/>
      <c r="I251" s="233">
        <f>SUM(I252:I591)</f>
        <v>0</v>
      </c>
      <c r="J251" s="233"/>
      <c r="K251" s="233">
        <f>SUM(K252:K591)</f>
        <v>0</v>
      </c>
      <c r="L251" s="233"/>
      <c r="M251" s="233">
        <f>SUM(M252:M591)</f>
        <v>0</v>
      </c>
      <c r="N251" s="233"/>
      <c r="O251" s="233">
        <f>SUM(O252:O591)</f>
        <v>16.509999999999994</v>
      </c>
      <c r="P251" s="233"/>
      <c r="Q251" s="233">
        <f>SUM(Q252:Q591)</f>
        <v>9.34</v>
      </c>
      <c r="R251" s="233"/>
      <c r="S251" s="233"/>
      <c r="T251" s="234"/>
      <c r="U251" s="228"/>
      <c r="V251" s="228">
        <f>SUM(V252:V591)</f>
        <v>652.96</v>
      </c>
      <c r="W251" s="228"/>
      <c r="X251" s="228"/>
      <c r="AG251" t="s">
        <v>150</v>
      </c>
    </row>
    <row r="252" spans="1:60" outlineLevel="1" x14ac:dyDescent="0.2">
      <c r="A252" s="235">
        <v>37</v>
      </c>
      <c r="B252" s="236" t="s">
        <v>374</v>
      </c>
      <c r="C252" s="246" t="s">
        <v>375</v>
      </c>
      <c r="D252" s="237" t="s">
        <v>259</v>
      </c>
      <c r="E252" s="238">
        <v>55.401499999999999</v>
      </c>
      <c r="F252" s="239"/>
      <c r="G252" s="240">
        <f>ROUND(E252*F252,2)</f>
        <v>0</v>
      </c>
      <c r="H252" s="239"/>
      <c r="I252" s="240">
        <f>ROUND(E252*H252,2)</f>
        <v>0</v>
      </c>
      <c r="J252" s="239"/>
      <c r="K252" s="240">
        <f>ROUND(E252*J252,2)</f>
        <v>0</v>
      </c>
      <c r="L252" s="240">
        <v>21</v>
      </c>
      <c r="M252" s="240">
        <f>G252*(1+L252/100)</f>
        <v>0</v>
      </c>
      <c r="N252" s="240">
        <v>4.5929999999999999E-2</v>
      </c>
      <c r="O252" s="240">
        <f>ROUND(E252*N252,2)</f>
        <v>2.54</v>
      </c>
      <c r="P252" s="240">
        <v>0</v>
      </c>
      <c r="Q252" s="240">
        <f>ROUND(E252*P252,2)</f>
        <v>0</v>
      </c>
      <c r="R252" s="240" t="s">
        <v>279</v>
      </c>
      <c r="S252" s="240" t="s">
        <v>154</v>
      </c>
      <c r="T252" s="241" t="s">
        <v>154</v>
      </c>
      <c r="U252" s="225">
        <v>0.51100000000000001</v>
      </c>
      <c r="V252" s="225">
        <f>ROUND(E252*U252,2)</f>
        <v>28.31</v>
      </c>
      <c r="W252" s="225"/>
      <c r="X252" s="225" t="s">
        <v>193</v>
      </c>
      <c r="Y252" s="216"/>
      <c r="Z252" s="216"/>
      <c r="AA252" s="216"/>
      <c r="AB252" s="216"/>
      <c r="AC252" s="216"/>
      <c r="AD252" s="216"/>
      <c r="AE252" s="216"/>
      <c r="AF252" s="216"/>
      <c r="AG252" s="216" t="s">
        <v>194</v>
      </c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</row>
    <row r="253" spans="1:60" outlineLevel="1" x14ac:dyDescent="0.2">
      <c r="A253" s="223"/>
      <c r="B253" s="224"/>
      <c r="C253" s="248" t="s">
        <v>197</v>
      </c>
      <c r="D253" s="226"/>
      <c r="E253" s="227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16"/>
      <c r="Z253" s="216"/>
      <c r="AA253" s="216"/>
      <c r="AB253" s="216"/>
      <c r="AC253" s="216"/>
      <c r="AD253" s="216"/>
      <c r="AE253" s="216"/>
      <c r="AF253" s="216"/>
      <c r="AG253" s="216" t="s">
        <v>168</v>
      </c>
      <c r="AH253" s="216">
        <v>0</v>
      </c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</row>
    <row r="254" spans="1:60" outlineLevel="1" x14ac:dyDescent="0.2">
      <c r="A254" s="223"/>
      <c r="B254" s="224"/>
      <c r="C254" s="248" t="s">
        <v>198</v>
      </c>
      <c r="D254" s="226"/>
      <c r="E254" s="227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16"/>
      <c r="Z254" s="216"/>
      <c r="AA254" s="216"/>
      <c r="AB254" s="216"/>
      <c r="AC254" s="216"/>
      <c r="AD254" s="216"/>
      <c r="AE254" s="216"/>
      <c r="AF254" s="216"/>
      <c r="AG254" s="216" t="s">
        <v>168</v>
      </c>
      <c r="AH254" s="216">
        <v>0</v>
      </c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</row>
    <row r="255" spans="1:60" outlineLevel="1" x14ac:dyDescent="0.2">
      <c r="A255" s="223"/>
      <c r="B255" s="224"/>
      <c r="C255" s="248" t="s">
        <v>199</v>
      </c>
      <c r="D255" s="226"/>
      <c r="E255" s="227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16"/>
      <c r="Z255" s="216"/>
      <c r="AA255" s="216"/>
      <c r="AB255" s="216"/>
      <c r="AC255" s="216"/>
      <c r="AD255" s="216"/>
      <c r="AE255" s="216"/>
      <c r="AF255" s="216"/>
      <c r="AG255" s="216" t="s">
        <v>168</v>
      </c>
      <c r="AH255" s="216">
        <v>0</v>
      </c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</row>
    <row r="256" spans="1:60" outlineLevel="1" x14ac:dyDescent="0.2">
      <c r="A256" s="223"/>
      <c r="B256" s="224"/>
      <c r="C256" s="248" t="s">
        <v>376</v>
      </c>
      <c r="D256" s="226"/>
      <c r="E256" s="227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16"/>
      <c r="Z256" s="216"/>
      <c r="AA256" s="216"/>
      <c r="AB256" s="216"/>
      <c r="AC256" s="216"/>
      <c r="AD256" s="216"/>
      <c r="AE256" s="216"/>
      <c r="AF256" s="216"/>
      <c r="AG256" s="216" t="s">
        <v>168</v>
      </c>
      <c r="AH256" s="216">
        <v>0</v>
      </c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</row>
    <row r="257" spans="1:60" outlineLevel="1" x14ac:dyDescent="0.2">
      <c r="A257" s="223"/>
      <c r="B257" s="224"/>
      <c r="C257" s="248" t="s">
        <v>199</v>
      </c>
      <c r="D257" s="226"/>
      <c r="E257" s="227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16"/>
      <c r="Z257" s="216"/>
      <c r="AA257" s="216"/>
      <c r="AB257" s="216"/>
      <c r="AC257" s="216"/>
      <c r="AD257" s="216"/>
      <c r="AE257" s="216"/>
      <c r="AF257" s="216"/>
      <c r="AG257" s="216" t="s">
        <v>168</v>
      </c>
      <c r="AH257" s="216">
        <v>0</v>
      </c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</row>
    <row r="258" spans="1:60" ht="22.5" outlineLevel="1" x14ac:dyDescent="0.2">
      <c r="A258" s="223"/>
      <c r="B258" s="224"/>
      <c r="C258" s="248" t="s">
        <v>377</v>
      </c>
      <c r="D258" s="226"/>
      <c r="E258" s="227">
        <v>39.215000000000003</v>
      </c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16"/>
      <c r="Z258" s="216"/>
      <c r="AA258" s="216"/>
      <c r="AB258" s="216"/>
      <c r="AC258" s="216"/>
      <c r="AD258" s="216"/>
      <c r="AE258" s="216"/>
      <c r="AF258" s="216"/>
      <c r="AG258" s="216" t="s">
        <v>168</v>
      </c>
      <c r="AH258" s="216">
        <v>0</v>
      </c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</row>
    <row r="259" spans="1:60" outlineLevel="1" x14ac:dyDescent="0.2">
      <c r="A259" s="223"/>
      <c r="B259" s="224"/>
      <c r="C259" s="248" t="s">
        <v>199</v>
      </c>
      <c r="D259" s="226"/>
      <c r="E259" s="227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16"/>
      <c r="Z259" s="216"/>
      <c r="AA259" s="216"/>
      <c r="AB259" s="216"/>
      <c r="AC259" s="216"/>
      <c r="AD259" s="216"/>
      <c r="AE259" s="216"/>
      <c r="AF259" s="216"/>
      <c r="AG259" s="216" t="s">
        <v>168</v>
      </c>
      <c r="AH259" s="216">
        <v>0</v>
      </c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</row>
    <row r="260" spans="1:60" outlineLevel="1" x14ac:dyDescent="0.2">
      <c r="A260" s="223"/>
      <c r="B260" s="224"/>
      <c r="C260" s="248" t="s">
        <v>378</v>
      </c>
      <c r="D260" s="226"/>
      <c r="E260" s="227">
        <v>16.186499999999999</v>
      </c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16"/>
      <c r="Z260" s="216"/>
      <c r="AA260" s="216"/>
      <c r="AB260" s="216"/>
      <c r="AC260" s="216"/>
      <c r="AD260" s="216"/>
      <c r="AE260" s="216"/>
      <c r="AF260" s="216"/>
      <c r="AG260" s="216" t="s">
        <v>168</v>
      </c>
      <c r="AH260" s="216">
        <v>0</v>
      </c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</row>
    <row r="261" spans="1:60" outlineLevel="1" x14ac:dyDescent="0.2">
      <c r="A261" s="235">
        <v>38</v>
      </c>
      <c r="B261" s="236" t="s">
        <v>379</v>
      </c>
      <c r="C261" s="246" t="s">
        <v>380</v>
      </c>
      <c r="D261" s="237" t="s">
        <v>259</v>
      </c>
      <c r="E261" s="238">
        <v>409.6755</v>
      </c>
      <c r="F261" s="239"/>
      <c r="G261" s="240">
        <f>ROUND(E261*F261,2)</f>
        <v>0</v>
      </c>
      <c r="H261" s="239"/>
      <c r="I261" s="240">
        <f>ROUND(E261*H261,2)</f>
        <v>0</v>
      </c>
      <c r="J261" s="239"/>
      <c r="K261" s="240">
        <f>ROUND(E261*J261,2)</f>
        <v>0</v>
      </c>
      <c r="L261" s="240">
        <v>21</v>
      </c>
      <c r="M261" s="240">
        <f>G261*(1+L261/100)</f>
        <v>0</v>
      </c>
      <c r="N261" s="240">
        <v>2.0000000000000002E-5</v>
      </c>
      <c r="O261" s="240">
        <f>ROUND(E261*N261,2)</f>
        <v>0.01</v>
      </c>
      <c r="P261" s="240">
        <v>0</v>
      </c>
      <c r="Q261" s="240">
        <f>ROUND(E261*P261,2)</f>
        <v>0</v>
      </c>
      <c r="R261" s="240" t="s">
        <v>279</v>
      </c>
      <c r="S261" s="240" t="s">
        <v>154</v>
      </c>
      <c r="T261" s="241" t="s">
        <v>154</v>
      </c>
      <c r="U261" s="225">
        <v>0.11</v>
      </c>
      <c r="V261" s="225">
        <f>ROUND(E261*U261,2)</f>
        <v>45.06</v>
      </c>
      <c r="W261" s="225"/>
      <c r="X261" s="225" t="s">
        <v>193</v>
      </c>
      <c r="Y261" s="216"/>
      <c r="Z261" s="216"/>
      <c r="AA261" s="216"/>
      <c r="AB261" s="216"/>
      <c r="AC261" s="216"/>
      <c r="AD261" s="216"/>
      <c r="AE261" s="216"/>
      <c r="AF261" s="216"/>
      <c r="AG261" s="216" t="s">
        <v>194</v>
      </c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</row>
    <row r="262" spans="1:60" outlineLevel="1" x14ac:dyDescent="0.2">
      <c r="A262" s="223"/>
      <c r="B262" s="224"/>
      <c r="C262" s="248" t="s">
        <v>315</v>
      </c>
      <c r="D262" s="226"/>
      <c r="E262" s="227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16"/>
      <c r="Z262" s="216"/>
      <c r="AA262" s="216"/>
      <c r="AB262" s="216"/>
      <c r="AC262" s="216"/>
      <c r="AD262" s="216"/>
      <c r="AE262" s="216"/>
      <c r="AF262" s="216"/>
      <c r="AG262" s="216" t="s">
        <v>168</v>
      </c>
      <c r="AH262" s="216">
        <v>0</v>
      </c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</row>
    <row r="263" spans="1:60" outlineLevel="1" x14ac:dyDescent="0.2">
      <c r="A263" s="223"/>
      <c r="B263" s="224"/>
      <c r="C263" s="248" t="s">
        <v>381</v>
      </c>
      <c r="D263" s="226"/>
      <c r="E263" s="227">
        <v>35.787500000000001</v>
      </c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16"/>
      <c r="Z263" s="216"/>
      <c r="AA263" s="216"/>
      <c r="AB263" s="216"/>
      <c r="AC263" s="216"/>
      <c r="AD263" s="216"/>
      <c r="AE263" s="216"/>
      <c r="AF263" s="216"/>
      <c r="AG263" s="216" t="s">
        <v>168</v>
      </c>
      <c r="AH263" s="216">
        <v>0</v>
      </c>
      <c r="AI263" s="216"/>
      <c r="AJ263" s="216"/>
      <c r="AK263" s="216"/>
      <c r="AL263" s="216"/>
      <c r="AM263" s="216"/>
      <c r="AN263" s="216"/>
      <c r="AO263" s="216"/>
      <c r="AP263" s="216"/>
      <c r="AQ263" s="216"/>
      <c r="AR263" s="216"/>
      <c r="AS263" s="216"/>
      <c r="AT263" s="216"/>
      <c r="AU263" s="216"/>
      <c r="AV263" s="216"/>
      <c r="AW263" s="216"/>
      <c r="AX263" s="216"/>
      <c r="AY263" s="216"/>
      <c r="AZ263" s="216"/>
      <c r="BA263" s="216"/>
      <c r="BB263" s="216"/>
      <c r="BC263" s="216"/>
      <c r="BD263" s="216"/>
      <c r="BE263" s="216"/>
      <c r="BF263" s="216"/>
      <c r="BG263" s="216"/>
      <c r="BH263" s="216"/>
    </row>
    <row r="264" spans="1:60" ht="22.5" outlineLevel="1" x14ac:dyDescent="0.2">
      <c r="A264" s="223"/>
      <c r="B264" s="224"/>
      <c r="C264" s="248" t="s">
        <v>382</v>
      </c>
      <c r="D264" s="226"/>
      <c r="E264" s="227">
        <v>167.8015</v>
      </c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16"/>
      <c r="Z264" s="216"/>
      <c r="AA264" s="216"/>
      <c r="AB264" s="216"/>
      <c r="AC264" s="216"/>
      <c r="AD264" s="216"/>
      <c r="AE264" s="216"/>
      <c r="AF264" s="216"/>
      <c r="AG264" s="216" t="s">
        <v>168</v>
      </c>
      <c r="AH264" s="216">
        <v>0</v>
      </c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</row>
    <row r="265" spans="1:60" outlineLevel="1" x14ac:dyDescent="0.2">
      <c r="A265" s="223"/>
      <c r="B265" s="224"/>
      <c r="C265" s="248" t="s">
        <v>383</v>
      </c>
      <c r="D265" s="226"/>
      <c r="E265" s="227">
        <v>106.08750000000001</v>
      </c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16"/>
      <c r="Z265" s="216"/>
      <c r="AA265" s="216"/>
      <c r="AB265" s="216"/>
      <c r="AC265" s="216"/>
      <c r="AD265" s="216"/>
      <c r="AE265" s="216"/>
      <c r="AF265" s="216"/>
      <c r="AG265" s="216" t="s">
        <v>168</v>
      </c>
      <c r="AH265" s="216">
        <v>0</v>
      </c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</row>
    <row r="266" spans="1:60" ht="22.5" outlineLevel="1" x14ac:dyDescent="0.2">
      <c r="A266" s="223"/>
      <c r="B266" s="224"/>
      <c r="C266" s="248" t="s">
        <v>384</v>
      </c>
      <c r="D266" s="226"/>
      <c r="E266" s="227">
        <v>99.998999999999995</v>
      </c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16"/>
      <c r="Z266" s="216"/>
      <c r="AA266" s="216"/>
      <c r="AB266" s="216"/>
      <c r="AC266" s="216"/>
      <c r="AD266" s="216"/>
      <c r="AE266" s="216"/>
      <c r="AF266" s="216"/>
      <c r="AG266" s="216" t="s">
        <v>168</v>
      </c>
      <c r="AH266" s="216">
        <v>0</v>
      </c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</row>
    <row r="267" spans="1:60" outlineLevel="1" x14ac:dyDescent="0.2">
      <c r="A267" s="235">
        <v>39</v>
      </c>
      <c r="B267" s="236" t="s">
        <v>385</v>
      </c>
      <c r="C267" s="246" t="s">
        <v>386</v>
      </c>
      <c r="D267" s="237" t="s">
        <v>259</v>
      </c>
      <c r="E267" s="238">
        <v>176.47505000000001</v>
      </c>
      <c r="F267" s="239"/>
      <c r="G267" s="240">
        <f>ROUND(E267*F267,2)</f>
        <v>0</v>
      </c>
      <c r="H267" s="239"/>
      <c r="I267" s="240">
        <f>ROUND(E267*H267,2)</f>
        <v>0</v>
      </c>
      <c r="J267" s="239"/>
      <c r="K267" s="240">
        <f>ROUND(E267*J267,2)</f>
        <v>0</v>
      </c>
      <c r="L267" s="240">
        <v>21</v>
      </c>
      <c r="M267" s="240">
        <f>G267*(1+L267/100)</f>
        <v>0</v>
      </c>
      <c r="N267" s="240">
        <v>0</v>
      </c>
      <c r="O267" s="240">
        <f>ROUND(E267*N267,2)</f>
        <v>0</v>
      </c>
      <c r="P267" s="240">
        <v>0</v>
      </c>
      <c r="Q267" s="240">
        <f>ROUND(E267*P267,2)</f>
        <v>0</v>
      </c>
      <c r="R267" s="240" t="s">
        <v>279</v>
      </c>
      <c r="S267" s="240" t="s">
        <v>154</v>
      </c>
      <c r="T267" s="241" t="s">
        <v>154</v>
      </c>
      <c r="U267" s="225">
        <v>0.43</v>
      </c>
      <c r="V267" s="225">
        <f>ROUND(E267*U267,2)</f>
        <v>75.88</v>
      </c>
      <c r="W267" s="225"/>
      <c r="X267" s="225" t="s">
        <v>193</v>
      </c>
      <c r="Y267" s="216"/>
      <c r="Z267" s="216"/>
      <c r="AA267" s="216"/>
      <c r="AB267" s="216"/>
      <c r="AC267" s="216"/>
      <c r="AD267" s="216"/>
      <c r="AE267" s="216"/>
      <c r="AF267" s="216"/>
      <c r="AG267" s="216" t="s">
        <v>194</v>
      </c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</row>
    <row r="268" spans="1:60" outlineLevel="1" x14ac:dyDescent="0.2">
      <c r="A268" s="223"/>
      <c r="B268" s="224"/>
      <c r="C268" s="248" t="s">
        <v>198</v>
      </c>
      <c r="D268" s="226"/>
      <c r="E268" s="227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16"/>
      <c r="Z268" s="216"/>
      <c r="AA268" s="216"/>
      <c r="AB268" s="216"/>
      <c r="AC268" s="216"/>
      <c r="AD268" s="216"/>
      <c r="AE268" s="216"/>
      <c r="AF268" s="216"/>
      <c r="AG268" s="216" t="s">
        <v>168</v>
      </c>
      <c r="AH268" s="216">
        <v>0</v>
      </c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</row>
    <row r="269" spans="1:60" ht="22.5" outlineLevel="1" x14ac:dyDescent="0.2">
      <c r="A269" s="223"/>
      <c r="B269" s="224"/>
      <c r="C269" s="248" t="s">
        <v>387</v>
      </c>
      <c r="D269" s="226"/>
      <c r="E269" s="227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16"/>
      <c r="Z269" s="216"/>
      <c r="AA269" s="216"/>
      <c r="AB269" s="216"/>
      <c r="AC269" s="216"/>
      <c r="AD269" s="216"/>
      <c r="AE269" s="216"/>
      <c r="AF269" s="216"/>
      <c r="AG269" s="216" t="s">
        <v>168</v>
      </c>
      <c r="AH269" s="216">
        <v>0</v>
      </c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</row>
    <row r="270" spans="1:60" outlineLevel="1" x14ac:dyDescent="0.2">
      <c r="A270" s="223"/>
      <c r="B270" s="224"/>
      <c r="C270" s="248" t="s">
        <v>388</v>
      </c>
      <c r="D270" s="226"/>
      <c r="E270" s="227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16"/>
      <c r="Z270" s="216"/>
      <c r="AA270" s="216"/>
      <c r="AB270" s="216"/>
      <c r="AC270" s="216"/>
      <c r="AD270" s="216"/>
      <c r="AE270" s="216"/>
      <c r="AF270" s="216"/>
      <c r="AG270" s="216" t="s">
        <v>168</v>
      </c>
      <c r="AH270" s="216">
        <v>0</v>
      </c>
      <c r="AI270" s="216"/>
      <c r="AJ270" s="216"/>
      <c r="AK270" s="216"/>
      <c r="AL270" s="216"/>
      <c r="AM270" s="216"/>
      <c r="AN270" s="216"/>
      <c r="AO270" s="216"/>
      <c r="AP270" s="216"/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</row>
    <row r="271" spans="1:60" outlineLevel="1" x14ac:dyDescent="0.2">
      <c r="A271" s="223"/>
      <c r="B271" s="224"/>
      <c r="C271" s="248" t="s">
        <v>199</v>
      </c>
      <c r="D271" s="226"/>
      <c r="E271" s="227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16"/>
      <c r="Z271" s="216"/>
      <c r="AA271" s="216"/>
      <c r="AB271" s="216"/>
      <c r="AC271" s="216"/>
      <c r="AD271" s="216"/>
      <c r="AE271" s="216"/>
      <c r="AF271" s="216"/>
      <c r="AG271" s="216" t="s">
        <v>168</v>
      </c>
      <c r="AH271" s="216">
        <v>0</v>
      </c>
      <c r="AI271" s="216"/>
      <c r="AJ271" s="216"/>
      <c r="AK271" s="216"/>
      <c r="AL271" s="216"/>
      <c r="AM271" s="216"/>
      <c r="AN271" s="216"/>
      <c r="AO271" s="216"/>
      <c r="AP271" s="216"/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</row>
    <row r="272" spans="1:60" outlineLevel="1" x14ac:dyDescent="0.2">
      <c r="A272" s="223"/>
      <c r="B272" s="224"/>
      <c r="C272" s="248" t="s">
        <v>340</v>
      </c>
      <c r="D272" s="226"/>
      <c r="E272" s="227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16"/>
      <c r="Z272" s="216"/>
      <c r="AA272" s="216"/>
      <c r="AB272" s="216"/>
      <c r="AC272" s="216"/>
      <c r="AD272" s="216"/>
      <c r="AE272" s="216"/>
      <c r="AF272" s="216"/>
      <c r="AG272" s="216" t="s">
        <v>168</v>
      </c>
      <c r="AH272" s="216">
        <v>0</v>
      </c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</row>
    <row r="273" spans="1:60" outlineLevel="1" x14ac:dyDescent="0.2">
      <c r="A273" s="223"/>
      <c r="B273" s="224"/>
      <c r="C273" s="248" t="s">
        <v>389</v>
      </c>
      <c r="D273" s="226"/>
      <c r="E273" s="227">
        <v>15.297000000000001</v>
      </c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16"/>
      <c r="Z273" s="216"/>
      <c r="AA273" s="216"/>
      <c r="AB273" s="216"/>
      <c r="AC273" s="216"/>
      <c r="AD273" s="216"/>
      <c r="AE273" s="216"/>
      <c r="AF273" s="216"/>
      <c r="AG273" s="216" t="s">
        <v>168</v>
      </c>
      <c r="AH273" s="216">
        <v>0</v>
      </c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</row>
    <row r="274" spans="1:60" outlineLevel="1" x14ac:dyDescent="0.2">
      <c r="A274" s="223"/>
      <c r="B274" s="224"/>
      <c r="C274" s="248" t="s">
        <v>390</v>
      </c>
      <c r="D274" s="226"/>
      <c r="E274" s="227">
        <v>6.093</v>
      </c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16"/>
      <c r="Z274" s="216"/>
      <c r="AA274" s="216"/>
      <c r="AB274" s="216"/>
      <c r="AC274" s="216"/>
      <c r="AD274" s="216"/>
      <c r="AE274" s="216"/>
      <c r="AF274" s="216"/>
      <c r="AG274" s="216" t="s">
        <v>168</v>
      </c>
      <c r="AH274" s="216">
        <v>0</v>
      </c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</row>
    <row r="275" spans="1:60" outlineLevel="1" x14ac:dyDescent="0.2">
      <c r="A275" s="223"/>
      <c r="B275" s="224"/>
      <c r="C275" s="265" t="s">
        <v>232</v>
      </c>
      <c r="D275" s="252"/>
      <c r="E275" s="253">
        <v>21.39</v>
      </c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16"/>
      <c r="Z275" s="216"/>
      <c r="AA275" s="216"/>
      <c r="AB275" s="216"/>
      <c r="AC275" s="216"/>
      <c r="AD275" s="216"/>
      <c r="AE275" s="216"/>
      <c r="AF275" s="216"/>
      <c r="AG275" s="216" t="s">
        <v>168</v>
      </c>
      <c r="AH275" s="216">
        <v>1</v>
      </c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</row>
    <row r="276" spans="1:60" outlineLevel="1" x14ac:dyDescent="0.2">
      <c r="A276" s="223"/>
      <c r="B276" s="224"/>
      <c r="C276" s="248" t="s">
        <v>346</v>
      </c>
      <c r="D276" s="226"/>
      <c r="E276" s="227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16"/>
      <c r="Z276" s="216"/>
      <c r="AA276" s="216"/>
      <c r="AB276" s="216"/>
      <c r="AC276" s="216"/>
      <c r="AD276" s="216"/>
      <c r="AE276" s="216"/>
      <c r="AF276" s="216"/>
      <c r="AG276" s="216" t="s">
        <v>168</v>
      </c>
      <c r="AH276" s="216">
        <v>0</v>
      </c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</row>
    <row r="277" spans="1:60" outlineLevel="1" x14ac:dyDescent="0.2">
      <c r="A277" s="223"/>
      <c r="B277" s="224"/>
      <c r="C277" s="248" t="s">
        <v>391</v>
      </c>
      <c r="D277" s="226"/>
      <c r="E277" s="227">
        <v>8.5890000000000004</v>
      </c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16"/>
      <c r="Z277" s="216"/>
      <c r="AA277" s="216"/>
      <c r="AB277" s="216"/>
      <c r="AC277" s="216"/>
      <c r="AD277" s="216"/>
      <c r="AE277" s="216"/>
      <c r="AF277" s="216"/>
      <c r="AG277" s="216" t="s">
        <v>168</v>
      </c>
      <c r="AH277" s="216">
        <v>0</v>
      </c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</row>
    <row r="278" spans="1:60" outlineLevel="1" x14ac:dyDescent="0.2">
      <c r="A278" s="223"/>
      <c r="B278" s="224"/>
      <c r="C278" s="265" t="s">
        <v>232</v>
      </c>
      <c r="D278" s="252"/>
      <c r="E278" s="253">
        <v>8.5890000000000004</v>
      </c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16"/>
      <c r="Z278" s="216"/>
      <c r="AA278" s="216"/>
      <c r="AB278" s="216"/>
      <c r="AC278" s="216"/>
      <c r="AD278" s="216"/>
      <c r="AE278" s="216"/>
      <c r="AF278" s="216"/>
      <c r="AG278" s="216" t="s">
        <v>168</v>
      </c>
      <c r="AH278" s="216">
        <v>1</v>
      </c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</row>
    <row r="279" spans="1:60" outlineLevel="1" x14ac:dyDescent="0.2">
      <c r="A279" s="223"/>
      <c r="B279" s="224"/>
      <c r="C279" s="248" t="s">
        <v>197</v>
      </c>
      <c r="D279" s="226"/>
      <c r="E279" s="227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16"/>
      <c r="Z279" s="216"/>
      <c r="AA279" s="216"/>
      <c r="AB279" s="216"/>
      <c r="AC279" s="216"/>
      <c r="AD279" s="216"/>
      <c r="AE279" s="216"/>
      <c r="AF279" s="216"/>
      <c r="AG279" s="216" t="s">
        <v>168</v>
      </c>
      <c r="AH279" s="216">
        <v>0</v>
      </c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</row>
    <row r="280" spans="1:60" outlineLevel="1" x14ac:dyDescent="0.2">
      <c r="A280" s="223"/>
      <c r="B280" s="224"/>
      <c r="C280" s="248" t="s">
        <v>198</v>
      </c>
      <c r="D280" s="226"/>
      <c r="E280" s="227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16"/>
      <c r="Z280" s="216"/>
      <c r="AA280" s="216"/>
      <c r="AB280" s="216"/>
      <c r="AC280" s="216"/>
      <c r="AD280" s="216"/>
      <c r="AE280" s="216"/>
      <c r="AF280" s="216"/>
      <c r="AG280" s="216" t="s">
        <v>168</v>
      </c>
      <c r="AH280" s="216">
        <v>0</v>
      </c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</row>
    <row r="281" spans="1:60" outlineLevel="1" x14ac:dyDescent="0.2">
      <c r="A281" s="223"/>
      <c r="B281" s="224"/>
      <c r="C281" s="248" t="s">
        <v>199</v>
      </c>
      <c r="D281" s="226"/>
      <c r="E281" s="227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16"/>
      <c r="Z281" s="216"/>
      <c r="AA281" s="216"/>
      <c r="AB281" s="216"/>
      <c r="AC281" s="216"/>
      <c r="AD281" s="216"/>
      <c r="AE281" s="216"/>
      <c r="AF281" s="216"/>
      <c r="AG281" s="216" t="s">
        <v>168</v>
      </c>
      <c r="AH281" s="216">
        <v>0</v>
      </c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</row>
    <row r="282" spans="1:60" outlineLevel="1" x14ac:dyDescent="0.2">
      <c r="A282" s="223"/>
      <c r="B282" s="224"/>
      <c r="C282" s="248" t="s">
        <v>376</v>
      </c>
      <c r="D282" s="226"/>
      <c r="E282" s="227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16"/>
      <c r="Z282" s="216"/>
      <c r="AA282" s="216"/>
      <c r="AB282" s="216"/>
      <c r="AC282" s="216"/>
      <c r="AD282" s="216"/>
      <c r="AE282" s="216"/>
      <c r="AF282" s="216"/>
      <c r="AG282" s="216" t="s">
        <v>168</v>
      </c>
      <c r="AH282" s="216">
        <v>0</v>
      </c>
      <c r="AI282" s="216"/>
      <c r="AJ282" s="216"/>
      <c r="AK282" s="216"/>
      <c r="AL282" s="216"/>
      <c r="AM282" s="216"/>
      <c r="AN282" s="216"/>
      <c r="AO282" s="216"/>
      <c r="AP282" s="216"/>
      <c r="AQ282" s="216"/>
      <c r="AR282" s="216"/>
      <c r="AS282" s="216"/>
      <c r="AT282" s="216"/>
      <c r="AU282" s="216"/>
      <c r="AV282" s="216"/>
      <c r="AW282" s="216"/>
      <c r="AX282" s="216"/>
      <c r="AY282" s="216"/>
      <c r="AZ282" s="216"/>
      <c r="BA282" s="216"/>
      <c r="BB282" s="216"/>
      <c r="BC282" s="216"/>
      <c r="BD282" s="216"/>
      <c r="BE282" s="216"/>
      <c r="BF282" s="216"/>
      <c r="BG282" s="216"/>
      <c r="BH282" s="216"/>
    </row>
    <row r="283" spans="1:60" outlineLevel="1" x14ac:dyDescent="0.2">
      <c r="A283" s="223"/>
      <c r="B283" s="224"/>
      <c r="C283" s="248" t="s">
        <v>199</v>
      </c>
      <c r="D283" s="226"/>
      <c r="E283" s="227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16"/>
      <c r="Z283" s="216"/>
      <c r="AA283" s="216"/>
      <c r="AB283" s="216"/>
      <c r="AC283" s="216"/>
      <c r="AD283" s="216"/>
      <c r="AE283" s="216"/>
      <c r="AF283" s="216"/>
      <c r="AG283" s="216" t="s">
        <v>168</v>
      </c>
      <c r="AH283" s="216">
        <v>0</v>
      </c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</row>
    <row r="284" spans="1:60" ht="22.5" outlineLevel="1" x14ac:dyDescent="0.2">
      <c r="A284" s="223"/>
      <c r="B284" s="224"/>
      <c r="C284" s="248" t="s">
        <v>377</v>
      </c>
      <c r="D284" s="226"/>
      <c r="E284" s="227">
        <v>39.215000000000003</v>
      </c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16"/>
      <c r="Z284" s="216"/>
      <c r="AA284" s="216"/>
      <c r="AB284" s="216"/>
      <c r="AC284" s="216"/>
      <c r="AD284" s="216"/>
      <c r="AE284" s="216"/>
      <c r="AF284" s="216"/>
      <c r="AG284" s="216" t="s">
        <v>168</v>
      </c>
      <c r="AH284" s="216">
        <v>0</v>
      </c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</row>
    <row r="285" spans="1:60" outlineLevel="1" x14ac:dyDescent="0.2">
      <c r="A285" s="223"/>
      <c r="B285" s="224"/>
      <c r="C285" s="248" t="s">
        <v>199</v>
      </c>
      <c r="D285" s="226"/>
      <c r="E285" s="227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16"/>
      <c r="Z285" s="216"/>
      <c r="AA285" s="216"/>
      <c r="AB285" s="216"/>
      <c r="AC285" s="216"/>
      <c r="AD285" s="216"/>
      <c r="AE285" s="216"/>
      <c r="AF285" s="216"/>
      <c r="AG285" s="216" t="s">
        <v>168</v>
      </c>
      <c r="AH285" s="216">
        <v>0</v>
      </c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</row>
    <row r="286" spans="1:60" outlineLevel="1" x14ac:dyDescent="0.2">
      <c r="A286" s="223"/>
      <c r="B286" s="224"/>
      <c r="C286" s="248" t="s">
        <v>378</v>
      </c>
      <c r="D286" s="226"/>
      <c r="E286" s="227">
        <v>16.186499999999999</v>
      </c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16"/>
      <c r="Z286" s="216"/>
      <c r="AA286" s="216"/>
      <c r="AB286" s="216"/>
      <c r="AC286" s="216"/>
      <c r="AD286" s="216"/>
      <c r="AE286" s="216"/>
      <c r="AF286" s="216"/>
      <c r="AG286" s="216" t="s">
        <v>168</v>
      </c>
      <c r="AH286" s="216">
        <v>0</v>
      </c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</row>
    <row r="287" spans="1:60" outlineLevel="1" x14ac:dyDescent="0.2">
      <c r="A287" s="223"/>
      <c r="B287" s="224"/>
      <c r="C287" s="265" t="s">
        <v>232</v>
      </c>
      <c r="D287" s="252"/>
      <c r="E287" s="253">
        <v>55.401499999999999</v>
      </c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16"/>
      <c r="Z287" s="216"/>
      <c r="AA287" s="216"/>
      <c r="AB287" s="216"/>
      <c r="AC287" s="216"/>
      <c r="AD287" s="216"/>
      <c r="AE287" s="216"/>
      <c r="AF287" s="216"/>
      <c r="AG287" s="216" t="s">
        <v>168</v>
      </c>
      <c r="AH287" s="216">
        <v>1</v>
      </c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</row>
    <row r="288" spans="1:60" outlineLevel="1" x14ac:dyDescent="0.2">
      <c r="A288" s="223"/>
      <c r="B288" s="224"/>
      <c r="C288" s="248" t="s">
        <v>315</v>
      </c>
      <c r="D288" s="226"/>
      <c r="E288" s="227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16"/>
      <c r="Z288" s="216"/>
      <c r="AA288" s="216"/>
      <c r="AB288" s="216"/>
      <c r="AC288" s="216"/>
      <c r="AD288" s="216"/>
      <c r="AE288" s="216"/>
      <c r="AF288" s="216"/>
      <c r="AG288" s="216" t="s">
        <v>168</v>
      </c>
      <c r="AH288" s="216">
        <v>0</v>
      </c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</row>
    <row r="289" spans="1:60" ht="22.5" outlineLevel="1" x14ac:dyDescent="0.2">
      <c r="A289" s="223"/>
      <c r="B289" s="224"/>
      <c r="C289" s="248" t="s">
        <v>392</v>
      </c>
      <c r="D289" s="226"/>
      <c r="E289" s="227">
        <v>3.5787499999999999</v>
      </c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16"/>
      <c r="Z289" s="216"/>
      <c r="AA289" s="216"/>
      <c r="AB289" s="216"/>
      <c r="AC289" s="216"/>
      <c r="AD289" s="216"/>
      <c r="AE289" s="216"/>
      <c r="AF289" s="216"/>
      <c r="AG289" s="216" t="s">
        <v>168</v>
      </c>
      <c r="AH289" s="216">
        <v>0</v>
      </c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</row>
    <row r="290" spans="1:60" ht="22.5" outlineLevel="1" x14ac:dyDescent="0.2">
      <c r="A290" s="223"/>
      <c r="B290" s="224"/>
      <c r="C290" s="248" t="s">
        <v>393</v>
      </c>
      <c r="D290" s="226"/>
      <c r="E290" s="227">
        <v>15.148400000000001</v>
      </c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16"/>
      <c r="Z290" s="216"/>
      <c r="AA290" s="216"/>
      <c r="AB290" s="216"/>
      <c r="AC290" s="216"/>
      <c r="AD290" s="216"/>
      <c r="AE290" s="216"/>
      <c r="AF290" s="216"/>
      <c r="AG290" s="216" t="s">
        <v>168</v>
      </c>
      <c r="AH290" s="216">
        <v>0</v>
      </c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</row>
    <row r="291" spans="1:60" outlineLevel="1" x14ac:dyDescent="0.2">
      <c r="A291" s="223"/>
      <c r="B291" s="224"/>
      <c r="C291" s="248" t="s">
        <v>394</v>
      </c>
      <c r="D291" s="226"/>
      <c r="E291" s="227">
        <v>10.147500000000001</v>
      </c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16"/>
      <c r="Z291" s="216"/>
      <c r="AA291" s="216"/>
      <c r="AB291" s="216"/>
      <c r="AC291" s="216"/>
      <c r="AD291" s="216"/>
      <c r="AE291" s="216"/>
      <c r="AF291" s="216"/>
      <c r="AG291" s="216" t="s">
        <v>168</v>
      </c>
      <c r="AH291" s="216">
        <v>0</v>
      </c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</row>
    <row r="292" spans="1:60" ht="22.5" outlineLevel="1" x14ac:dyDescent="0.2">
      <c r="A292" s="223"/>
      <c r="B292" s="224"/>
      <c r="C292" s="248" t="s">
        <v>395</v>
      </c>
      <c r="D292" s="226"/>
      <c r="E292" s="227">
        <v>9.9999000000000002</v>
      </c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16"/>
      <c r="Z292" s="216"/>
      <c r="AA292" s="216"/>
      <c r="AB292" s="216"/>
      <c r="AC292" s="216"/>
      <c r="AD292" s="216"/>
      <c r="AE292" s="216"/>
      <c r="AF292" s="216"/>
      <c r="AG292" s="216" t="s">
        <v>168</v>
      </c>
      <c r="AH292" s="216">
        <v>0</v>
      </c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</row>
    <row r="293" spans="1:60" outlineLevel="1" x14ac:dyDescent="0.2">
      <c r="A293" s="223"/>
      <c r="B293" s="224"/>
      <c r="C293" s="265" t="s">
        <v>232</v>
      </c>
      <c r="D293" s="252"/>
      <c r="E293" s="253">
        <v>38.874549999999999</v>
      </c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16"/>
      <c r="Z293" s="216"/>
      <c r="AA293" s="216"/>
      <c r="AB293" s="216"/>
      <c r="AC293" s="216"/>
      <c r="AD293" s="216"/>
      <c r="AE293" s="216"/>
      <c r="AF293" s="216"/>
      <c r="AG293" s="216" t="s">
        <v>168</v>
      </c>
      <c r="AH293" s="216">
        <v>1</v>
      </c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</row>
    <row r="294" spans="1:60" outlineLevel="1" x14ac:dyDescent="0.2">
      <c r="A294" s="223"/>
      <c r="B294" s="224"/>
      <c r="C294" s="248" t="s">
        <v>315</v>
      </c>
      <c r="D294" s="226"/>
      <c r="E294" s="227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16"/>
      <c r="Z294" s="216"/>
      <c r="AA294" s="216"/>
      <c r="AB294" s="216"/>
      <c r="AC294" s="216"/>
      <c r="AD294" s="216"/>
      <c r="AE294" s="216"/>
      <c r="AF294" s="216"/>
      <c r="AG294" s="216" t="s">
        <v>168</v>
      </c>
      <c r="AH294" s="216">
        <v>0</v>
      </c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</row>
    <row r="295" spans="1:60" outlineLevel="1" x14ac:dyDescent="0.2">
      <c r="A295" s="223"/>
      <c r="B295" s="224"/>
      <c r="C295" s="248" t="s">
        <v>396</v>
      </c>
      <c r="D295" s="226"/>
      <c r="E295" s="227">
        <v>43.68</v>
      </c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16"/>
      <c r="Z295" s="216"/>
      <c r="AA295" s="216"/>
      <c r="AB295" s="216"/>
      <c r="AC295" s="216"/>
      <c r="AD295" s="216"/>
      <c r="AE295" s="216"/>
      <c r="AF295" s="216"/>
      <c r="AG295" s="216" t="s">
        <v>168</v>
      </c>
      <c r="AH295" s="216">
        <v>0</v>
      </c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</row>
    <row r="296" spans="1:60" outlineLevel="1" x14ac:dyDescent="0.2">
      <c r="A296" s="223"/>
      <c r="B296" s="224"/>
      <c r="C296" s="248" t="s">
        <v>397</v>
      </c>
      <c r="D296" s="226"/>
      <c r="E296" s="227">
        <v>4.3600000000000003</v>
      </c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16"/>
      <c r="Z296" s="216"/>
      <c r="AA296" s="216"/>
      <c r="AB296" s="216"/>
      <c r="AC296" s="216"/>
      <c r="AD296" s="216"/>
      <c r="AE296" s="216"/>
      <c r="AF296" s="216"/>
      <c r="AG296" s="216" t="s">
        <v>168</v>
      </c>
      <c r="AH296" s="216">
        <v>0</v>
      </c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</row>
    <row r="297" spans="1:60" outlineLevel="1" x14ac:dyDescent="0.2">
      <c r="A297" s="223"/>
      <c r="B297" s="224"/>
      <c r="C297" s="248" t="s">
        <v>398</v>
      </c>
      <c r="D297" s="226"/>
      <c r="E297" s="227">
        <v>4.18</v>
      </c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16"/>
      <c r="Z297" s="216"/>
      <c r="AA297" s="216"/>
      <c r="AB297" s="216"/>
      <c r="AC297" s="216"/>
      <c r="AD297" s="216"/>
      <c r="AE297" s="216"/>
      <c r="AF297" s="216"/>
      <c r="AG297" s="216" t="s">
        <v>168</v>
      </c>
      <c r="AH297" s="216">
        <v>0</v>
      </c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</row>
    <row r="298" spans="1:60" outlineLevel="1" x14ac:dyDescent="0.2">
      <c r="A298" s="223"/>
      <c r="B298" s="224"/>
      <c r="C298" s="265" t="s">
        <v>232</v>
      </c>
      <c r="D298" s="252"/>
      <c r="E298" s="253">
        <v>52.22</v>
      </c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16"/>
      <c r="Z298" s="216"/>
      <c r="AA298" s="216"/>
      <c r="AB298" s="216"/>
      <c r="AC298" s="216"/>
      <c r="AD298" s="216"/>
      <c r="AE298" s="216"/>
      <c r="AF298" s="216"/>
      <c r="AG298" s="216" t="s">
        <v>168</v>
      </c>
      <c r="AH298" s="216">
        <v>1</v>
      </c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</row>
    <row r="299" spans="1:60" outlineLevel="1" x14ac:dyDescent="0.2">
      <c r="A299" s="235">
        <v>40</v>
      </c>
      <c r="B299" s="236" t="s">
        <v>399</v>
      </c>
      <c r="C299" s="246" t="s">
        <v>400</v>
      </c>
      <c r="D299" s="237" t="s">
        <v>259</v>
      </c>
      <c r="E299" s="238">
        <v>40.327550000000002</v>
      </c>
      <c r="F299" s="239"/>
      <c r="G299" s="240">
        <f>ROUND(E299*F299,2)</f>
        <v>0</v>
      </c>
      <c r="H299" s="239"/>
      <c r="I299" s="240">
        <f>ROUND(E299*H299,2)</f>
        <v>0</v>
      </c>
      <c r="J299" s="239"/>
      <c r="K299" s="240">
        <f>ROUND(E299*J299,2)</f>
        <v>0</v>
      </c>
      <c r="L299" s="240">
        <v>21</v>
      </c>
      <c r="M299" s="240">
        <f>G299*(1+L299/100)</f>
        <v>0</v>
      </c>
      <c r="N299" s="240">
        <v>3.2000000000000003E-4</v>
      </c>
      <c r="O299" s="240">
        <f>ROUND(E299*N299,2)</f>
        <v>0.01</v>
      </c>
      <c r="P299" s="240">
        <v>0</v>
      </c>
      <c r="Q299" s="240">
        <f>ROUND(E299*P299,2)</f>
        <v>0</v>
      </c>
      <c r="R299" s="240" t="s">
        <v>279</v>
      </c>
      <c r="S299" s="240" t="s">
        <v>154</v>
      </c>
      <c r="T299" s="241" t="s">
        <v>154</v>
      </c>
      <c r="U299" s="225">
        <v>0.16</v>
      </c>
      <c r="V299" s="225">
        <f>ROUND(E299*U299,2)</f>
        <v>6.45</v>
      </c>
      <c r="W299" s="225"/>
      <c r="X299" s="225" t="s">
        <v>193</v>
      </c>
      <c r="Y299" s="216"/>
      <c r="Z299" s="216"/>
      <c r="AA299" s="216"/>
      <c r="AB299" s="216"/>
      <c r="AC299" s="216"/>
      <c r="AD299" s="216"/>
      <c r="AE299" s="216"/>
      <c r="AF299" s="216"/>
      <c r="AG299" s="216" t="s">
        <v>194</v>
      </c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</row>
    <row r="300" spans="1:60" outlineLevel="1" x14ac:dyDescent="0.2">
      <c r="A300" s="223"/>
      <c r="B300" s="224"/>
      <c r="C300" s="248" t="s">
        <v>315</v>
      </c>
      <c r="D300" s="226"/>
      <c r="E300" s="227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16"/>
      <c r="Z300" s="216"/>
      <c r="AA300" s="216"/>
      <c r="AB300" s="216"/>
      <c r="AC300" s="216"/>
      <c r="AD300" s="216"/>
      <c r="AE300" s="216"/>
      <c r="AF300" s="216"/>
      <c r="AG300" s="216" t="s">
        <v>168</v>
      </c>
      <c r="AH300" s="216">
        <v>0</v>
      </c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</row>
    <row r="301" spans="1:60" outlineLevel="1" x14ac:dyDescent="0.2">
      <c r="A301" s="223"/>
      <c r="B301" s="224"/>
      <c r="C301" s="248" t="s">
        <v>401</v>
      </c>
      <c r="D301" s="226"/>
      <c r="E301" s="227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16"/>
      <c r="Z301" s="216"/>
      <c r="AA301" s="216"/>
      <c r="AB301" s="216"/>
      <c r="AC301" s="216"/>
      <c r="AD301" s="216"/>
      <c r="AE301" s="216"/>
      <c r="AF301" s="216"/>
      <c r="AG301" s="216" t="s">
        <v>168</v>
      </c>
      <c r="AH301" s="216">
        <v>0</v>
      </c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</row>
    <row r="302" spans="1:60" outlineLevel="1" x14ac:dyDescent="0.2">
      <c r="A302" s="223"/>
      <c r="B302" s="224"/>
      <c r="C302" s="248" t="s">
        <v>199</v>
      </c>
      <c r="D302" s="226"/>
      <c r="E302" s="227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16"/>
      <c r="Z302" s="216"/>
      <c r="AA302" s="216"/>
      <c r="AB302" s="216"/>
      <c r="AC302" s="216"/>
      <c r="AD302" s="216"/>
      <c r="AE302" s="216"/>
      <c r="AF302" s="216"/>
      <c r="AG302" s="216" t="s">
        <v>168</v>
      </c>
      <c r="AH302" s="216">
        <v>0</v>
      </c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</row>
    <row r="303" spans="1:60" ht="22.5" outlineLevel="1" x14ac:dyDescent="0.2">
      <c r="A303" s="223"/>
      <c r="B303" s="224"/>
      <c r="C303" s="248" t="s">
        <v>402</v>
      </c>
      <c r="D303" s="226"/>
      <c r="E303" s="227">
        <v>3.5787499999999999</v>
      </c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16"/>
      <c r="Z303" s="216"/>
      <c r="AA303" s="216"/>
      <c r="AB303" s="216"/>
      <c r="AC303" s="216"/>
      <c r="AD303" s="216"/>
      <c r="AE303" s="216"/>
      <c r="AF303" s="216"/>
      <c r="AG303" s="216" t="s">
        <v>168</v>
      </c>
      <c r="AH303" s="216">
        <v>0</v>
      </c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</row>
    <row r="304" spans="1:60" ht="22.5" outlineLevel="1" x14ac:dyDescent="0.2">
      <c r="A304" s="223"/>
      <c r="B304" s="224"/>
      <c r="C304" s="248" t="s">
        <v>403</v>
      </c>
      <c r="D304" s="226"/>
      <c r="E304" s="227">
        <v>16.140149999999998</v>
      </c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16"/>
      <c r="Z304" s="216"/>
      <c r="AA304" s="216"/>
      <c r="AB304" s="216"/>
      <c r="AC304" s="216"/>
      <c r="AD304" s="216"/>
      <c r="AE304" s="216"/>
      <c r="AF304" s="216"/>
      <c r="AG304" s="216" t="s">
        <v>168</v>
      </c>
      <c r="AH304" s="216">
        <v>0</v>
      </c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</row>
    <row r="305" spans="1:60" outlineLevel="1" x14ac:dyDescent="0.2">
      <c r="A305" s="223"/>
      <c r="B305" s="224"/>
      <c r="C305" s="248" t="s">
        <v>404</v>
      </c>
      <c r="D305" s="226"/>
      <c r="E305" s="227">
        <v>10.608750000000001</v>
      </c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16"/>
      <c r="Z305" s="216"/>
      <c r="AA305" s="216"/>
      <c r="AB305" s="216"/>
      <c r="AC305" s="216"/>
      <c r="AD305" s="216"/>
      <c r="AE305" s="216"/>
      <c r="AF305" s="216"/>
      <c r="AG305" s="216" t="s">
        <v>168</v>
      </c>
      <c r="AH305" s="216">
        <v>0</v>
      </c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</row>
    <row r="306" spans="1:60" ht="22.5" outlineLevel="1" x14ac:dyDescent="0.2">
      <c r="A306" s="223"/>
      <c r="B306" s="224"/>
      <c r="C306" s="248" t="s">
        <v>395</v>
      </c>
      <c r="D306" s="226"/>
      <c r="E306" s="227">
        <v>9.9999000000000002</v>
      </c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16"/>
      <c r="Z306" s="216"/>
      <c r="AA306" s="216"/>
      <c r="AB306" s="216"/>
      <c r="AC306" s="216"/>
      <c r="AD306" s="216"/>
      <c r="AE306" s="216"/>
      <c r="AF306" s="216"/>
      <c r="AG306" s="216" t="s">
        <v>168</v>
      </c>
      <c r="AH306" s="216">
        <v>0</v>
      </c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</row>
    <row r="307" spans="1:60" ht="33.75" outlineLevel="1" x14ac:dyDescent="0.2">
      <c r="A307" s="235">
        <v>41</v>
      </c>
      <c r="B307" s="236" t="s">
        <v>405</v>
      </c>
      <c r="C307" s="246" t="s">
        <v>406</v>
      </c>
      <c r="D307" s="237" t="s">
        <v>259</v>
      </c>
      <c r="E307" s="238">
        <v>403.27550000000002</v>
      </c>
      <c r="F307" s="239"/>
      <c r="G307" s="240">
        <f>ROUND(E307*F307,2)</f>
        <v>0</v>
      </c>
      <c r="H307" s="239"/>
      <c r="I307" s="240">
        <f>ROUND(E307*H307,2)</f>
        <v>0</v>
      </c>
      <c r="J307" s="239"/>
      <c r="K307" s="240">
        <f>ROUND(E307*J307,2)</f>
        <v>0</v>
      </c>
      <c r="L307" s="240">
        <v>21</v>
      </c>
      <c r="M307" s="240">
        <f>G307*(1+L307/100)</f>
        <v>0</v>
      </c>
      <c r="N307" s="240">
        <v>0</v>
      </c>
      <c r="O307" s="240">
        <f>ROUND(E307*N307,2)</f>
        <v>0</v>
      </c>
      <c r="P307" s="240">
        <v>5.0000000000000001E-3</v>
      </c>
      <c r="Q307" s="240">
        <f>ROUND(E307*P307,2)</f>
        <v>2.02</v>
      </c>
      <c r="R307" s="240" t="s">
        <v>365</v>
      </c>
      <c r="S307" s="240" t="s">
        <v>154</v>
      </c>
      <c r="T307" s="241" t="s">
        <v>154</v>
      </c>
      <c r="U307" s="225">
        <v>0.02</v>
      </c>
      <c r="V307" s="225">
        <f>ROUND(E307*U307,2)</f>
        <v>8.07</v>
      </c>
      <c r="W307" s="225"/>
      <c r="X307" s="225" t="s">
        <v>193</v>
      </c>
      <c r="Y307" s="216"/>
      <c r="Z307" s="216"/>
      <c r="AA307" s="216"/>
      <c r="AB307" s="216"/>
      <c r="AC307" s="216"/>
      <c r="AD307" s="216"/>
      <c r="AE307" s="216"/>
      <c r="AF307" s="216"/>
      <c r="AG307" s="216" t="s">
        <v>194</v>
      </c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</row>
    <row r="308" spans="1:60" outlineLevel="1" x14ac:dyDescent="0.2">
      <c r="A308" s="223"/>
      <c r="B308" s="224"/>
      <c r="C308" s="248" t="s">
        <v>315</v>
      </c>
      <c r="D308" s="226"/>
      <c r="E308" s="227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16"/>
      <c r="Z308" s="216"/>
      <c r="AA308" s="216"/>
      <c r="AB308" s="216"/>
      <c r="AC308" s="216"/>
      <c r="AD308" s="216"/>
      <c r="AE308" s="216"/>
      <c r="AF308" s="216"/>
      <c r="AG308" s="216" t="s">
        <v>168</v>
      </c>
      <c r="AH308" s="216">
        <v>0</v>
      </c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</row>
    <row r="309" spans="1:60" outlineLevel="1" x14ac:dyDescent="0.2">
      <c r="A309" s="223"/>
      <c r="B309" s="224"/>
      <c r="C309" s="248" t="s">
        <v>381</v>
      </c>
      <c r="D309" s="226"/>
      <c r="E309" s="227">
        <v>35.787500000000001</v>
      </c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16"/>
      <c r="Z309" s="216"/>
      <c r="AA309" s="216"/>
      <c r="AB309" s="216"/>
      <c r="AC309" s="216"/>
      <c r="AD309" s="216"/>
      <c r="AE309" s="216"/>
      <c r="AF309" s="216"/>
      <c r="AG309" s="216" t="s">
        <v>168</v>
      </c>
      <c r="AH309" s="216">
        <v>0</v>
      </c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</row>
    <row r="310" spans="1:60" ht="22.5" outlineLevel="1" x14ac:dyDescent="0.2">
      <c r="A310" s="223"/>
      <c r="B310" s="224"/>
      <c r="C310" s="248" t="s">
        <v>407</v>
      </c>
      <c r="D310" s="226"/>
      <c r="E310" s="227">
        <v>161.4015</v>
      </c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16"/>
      <c r="Z310" s="216"/>
      <c r="AA310" s="216"/>
      <c r="AB310" s="216"/>
      <c r="AC310" s="216"/>
      <c r="AD310" s="216"/>
      <c r="AE310" s="216"/>
      <c r="AF310" s="216"/>
      <c r="AG310" s="216" t="s">
        <v>168</v>
      </c>
      <c r="AH310" s="216">
        <v>0</v>
      </c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</row>
    <row r="311" spans="1:60" outlineLevel="1" x14ac:dyDescent="0.2">
      <c r="A311" s="223"/>
      <c r="B311" s="224"/>
      <c r="C311" s="248" t="s">
        <v>383</v>
      </c>
      <c r="D311" s="226"/>
      <c r="E311" s="227">
        <v>106.08750000000001</v>
      </c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16"/>
      <c r="Z311" s="216"/>
      <c r="AA311" s="216"/>
      <c r="AB311" s="216"/>
      <c r="AC311" s="216"/>
      <c r="AD311" s="216"/>
      <c r="AE311" s="216"/>
      <c r="AF311" s="216"/>
      <c r="AG311" s="216" t="s">
        <v>168</v>
      </c>
      <c r="AH311" s="216">
        <v>0</v>
      </c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</row>
    <row r="312" spans="1:60" ht="22.5" outlineLevel="1" x14ac:dyDescent="0.2">
      <c r="A312" s="223"/>
      <c r="B312" s="224"/>
      <c r="C312" s="248" t="s">
        <v>384</v>
      </c>
      <c r="D312" s="226"/>
      <c r="E312" s="227">
        <v>99.998999999999995</v>
      </c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16"/>
      <c r="Z312" s="216"/>
      <c r="AA312" s="216"/>
      <c r="AB312" s="216"/>
      <c r="AC312" s="216"/>
      <c r="AD312" s="216"/>
      <c r="AE312" s="216"/>
      <c r="AF312" s="216"/>
      <c r="AG312" s="216" t="s">
        <v>168</v>
      </c>
      <c r="AH312" s="216">
        <v>0</v>
      </c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</row>
    <row r="313" spans="1:60" ht="33.75" outlineLevel="1" x14ac:dyDescent="0.2">
      <c r="A313" s="235">
        <v>42</v>
      </c>
      <c r="B313" s="236" t="s">
        <v>408</v>
      </c>
      <c r="C313" s="246" t="s">
        <v>409</v>
      </c>
      <c r="D313" s="237" t="s">
        <v>259</v>
      </c>
      <c r="E313" s="238">
        <v>82.198999999999998</v>
      </c>
      <c r="F313" s="239"/>
      <c r="G313" s="240">
        <f>ROUND(E313*F313,2)</f>
        <v>0</v>
      </c>
      <c r="H313" s="239"/>
      <c r="I313" s="240">
        <f>ROUND(E313*H313,2)</f>
        <v>0</v>
      </c>
      <c r="J313" s="239"/>
      <c r="K313" s="240">
        <f>ROUND(E313*J313,2)</f>
        <v>0</v>
      </c>
      <c r="L313" s="240">
        <v>21</v>
      </c>
      <c r="M313" s="240">
        <f>G313*(1+L313/100)</f>
        <v>0</v>
      </c>
      <c r="N313" s="240">
        <v>0</v>
      </c>
      <c r="O313" s="240">
        <f>ROUND(E313*N313,2)</f>
        <v>0</v>
      </c>
      <c r="P313" s="240">
        <v>5.8999999999999997E-2</v>
      </c>
      <c r="Q313" s="240">
        <f>ROUND(E313*P313,2)</f>
        <v>4.8499999999999996</v>
      </c>
      <c r="R313" s="240" t="s">
        <v>365</v>
      </c>
      <c r="S313" s="240" t="s">
        <v>154</v>
      </c>
      <c r="T313" s="241" t="s">
        <v>154</v>
      </c>
      <c r="U313" s="225">
        <v>0.2</v>
      </c>
      <c r="V313" s="225">
        <f>ROUND(E313*U313,2)</f>
        <v>16.440000000000001</v>
      </c>
      <c r="W313" s="225"/>
      <c r="X313" s="225" t="s">
        <v>193</v>
      </c>
      <c r="Y313" s="216"/>
      <c r="Z313" s="216"/>
      <c r="AA313" s="216"/>
      <c r="AB313" s="216"/>
      <c r="AC313" s="216"/>
      <c r="AD313" s="216"/>
      <c r="AE313" s="216"/>
      <c r="AF313" s="216"/>
      <c r="AG313" s="216" t="s">
        <v>194</v>
      </c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</row>
    <row r="314" spans="1:60" outlineLevel="1" x14ac:dyDescent="0.2">
      <c r="A314" s="223"/>
      <c r="B314" s="224"/>
      <c r="C314" s="248" t="s">
        <v>198</v>
      </c>
      <c r="D314" s="226"/>
      <c r="E314" s="227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16"/>
      <c r="Z314" s="216"/>
      <c r="AA314" s="216"/>
      <c r="AB314" s="216"/>
      <c r="AC314" s="216"/>
      <c r="AD314" s="216"/>
      <c r="AE314" s="216"/>
      <c r="AF314" s="216"/>
      <c r="AG314" s="216" t="s">
        <v>168</v>
      </c>
      <c r="AH314" s="216">
        <v>0</v>
      </c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</row>
    <row r="315" spans="1:60" ht="22.5" outlineLevel="1" x14ac:dyDescent="0.2">
      <c r="A315" s="223"/>
      <c r="B315" s="224"/>
      <c r="C315" s="248" t="s">
        <v>387</v>
      </c>
      <c r="D315" s="226"/>
      <c r="E315" s="227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16"/>
      <c r="Z315" s="216"/>
      <c r="AA315" s="216"/>
      <c r="AB315" s="216"/>
      <c r="AC315" s="216"/>
      <c r="AD315" s="216"/>
      <c r="AE315" s="216"/>
      <c r="AF315" s="216"/>
      <c r="AG315" s="216" t="s">
        <v>168</v>
      </c>
      <c r="AH315" s="216">
        <v>0</v>
      </c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</row>
    <row r="316" spans="1:60" outlineLevel="1" x14ac:dyDescent="0.2">
      <c r="A316" s="223"/>
      <c r="B316" s="224"/>
      <c r="C316" s="248" t="s">
        <v>410</v>
      </c>
      <c r="D316" s="226"/>
      <c r="E316" s="227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16"/>
      <c r="Z316" s="216"/>
      <c r="AA316" s="216"/>
      <c r="AB316" s="216"/>
      <c r="AC316" s="216"/>
      <c r="AD316" s="216"/>
      <c r="AE316" s="216"/>
      <c r="AF316" s="216"/>
      <c r="AG316" s="216" t="s">
        <v>168</v>
      </c>
      <c r="AH316" s="216">
        <v>0</v>
      </c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</row>
    <row r="317" spans="1:60" outlineLevel="1" x14ac:dyDescent="0.2">
      <c r="A317" s="223"/>
      <c r="B317" s="224"/>
      <c r="C317" s="248" t="s">
        <v>199</v>
      </c>
      <c r="D317" s="226"/>
      <c r="E317" s="227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16"/>
      <c r="Z317" s="216"/>
      <c r="AA317" s="216"/>
      <c r="AB317" s="216"/>
      <c r="AC317" s="216"/>
      <c r="AD317" s="216"/>
      <c r="AE317" s="216"/>
      <c r="AF317" s="216"/>
      <c r="AG317" s="216" t="s">
        <v>168</v>
      </c>
      <c r="AH317" s="216">
        <v>0</v>
      </c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</row>
    <row r="318" spans="1:60" outlineLevel="1" x14ac:dyDescent="0.2">
      <c r="A318" s="223"/>
      <c r="B318" s="224"/>
      <c r="C318" s="248" t="s">
        <v>340</v>
      </c>
      <c r="D318" s="226"/>
      <c r="E318" s="227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16"/>
      <c r="Z318" s="216"/>
      <c r="AA318" s="216"/>
      <c r="AB318" s="216"/>
      <c r="AC318" s="216"/>
      <c r="AD318" s="216"/>
      <c r="AE318" s="216"/>
      <c r="AF318" s="216"/>
      <c r="AG318" s="216" t="s">
        <v>168</v>
      </c>
      <c r="AH318" s="216">
        <v>0</v>
      </c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</row>
    <row r="319" spans="1:60" outlineLevel="1" x14ac:dyDescent="0.2">
      <c r="A319" s="223"/>
      <c r="B319" s="224"/>
      <c r="C319" s="248" t="s">
        <v>389</v>
      </c>
      <c r="D319" s="226"/>
      <c r="E319" s="227">
        <v>15.297000000000001</v>
      </c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16"/>
      <c r="Z319" s="216"/>
      <c r="AA319" s="216"/>
      <c r="AB319" s="216"/>
      <c r="AC319" s="216"/>
      <c r="AD319" s="216"/>
      <c r="AE319" s="216"/>
      <c r="AF319" s="216"/>
      <c r="AG319" s="216" t="s">
        <v>168</v>
      </c>
      <c r="AH319" s="216">
        <v>0</v>
      </c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</row>
    <row r="320" spans="1:60" outlineLevel="1" x14ac:dyDescent="0.2">
      <c r="A320" s="223"/>
      <c r="B320" s="224"/>
      <c r="C320" s="248" t="s">
        <v>390</v>
      </c>
      <c r="D320" s="226"/>
      <c r="E320" s="227">
        <v>6.093</v>
      </c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16"/>
      <c r="Z320" s="216"/>
      <c r="AA320" s="216"/>
      <c r="AB320" s="216"/>
      <c r="AC320" s="216"/>
      <c r="AD320" s="216"/>
      <c r="AE320" s="216"/>
      <c r="AF320" s="216"/>
      <c r="AG320" s="216" t="s">
        <v>168</v>
      </c>
      <c r="AH320" s="216">
        <v>0</v>
      </c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</row>
    <row r="321" spans="1:60" outlineLevel="1" x14ac:dyDescent="0.2">
      <c r="A321" s="223"/>
      <c r="B321" s="224"/>
      <c r="C321" s="265" t="s">
        <v>232</v>
      </c>
      <c r="D321" s="252"/>
      <c r="E321" s="253">
        <v>21.39</v>
      </c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16"/>
      <c r="Z321" s="216"/>
      <c r="AA321" s="216"/>
      <c r="AB321" s="216"/>
      <c r="AC321" s="216"/>
      <c r="AD321" s="216"/>
      <c r="AE321" s="216"/>
      <c r="AF321" s="216"/>
      <c r="AG321" s="216" t="s">
        <v>168</v>
      </c>
      <c r="AH321" s="216">
        <v>1</v>
      </c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</row>
    <row r="322" spans="1:60" outlineLevel="1" x14ac:dyDescent="0.2">
      <c r="A322" s="223"/>
      <c r="B322" s="224"/>
      <c r="C322" s="248" t="s">
        <v>346</v>
      </c>
      <c r="D322" s="226"/>
      <c r="E322" s="227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16"/>
      <c r="Z322" s="216"/>
      <c r="AA322" s="216"/>
      <c r="AB322" s="216"/>
      <c r="AC322" s="216"/>
      <c r="AD322" s="216"/>
      <c r="AE322" s="216"/>
      <c r="AF322" s="216"/>
      <c r="AG322" s="216" t="s">
        <v>168</v>
      </c>
      <c r="AH322" s="216">
        <v>0</v>
      </c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</row>
    <row r="323" spans="1:60" outlineLevel="1" x14ac:dyDescent="0.2">
      <c r="A323" s="223"/>
      <c r="B323" s="224"/>
      <c r="C323" s="248" t="s">
        <v>391</v>
      </c>
      <c r="D323" s="226"/>
      <c r="E323" s="227">
        <v>8.5890000000000004</v>
      </c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16"/>
      <c r="Z323" s="216"/>
      <c r="AA323" s="216"/>
      <c r="AB323" s="216"/>
      <c r="AC323" s="216"/>
      <c r="AD323" s="216"/>
      <c r="AE323" s="216"/>
      <c r="AF323" s="216"/>
      <c r="AG323" s="216" t="s">
        <v>168</v>
      </c>
      <c r="AH323" s="216">
        <v>0</v>
      </c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</row>
    <row r="324" spans="1:60" outlineLevel="1" x14ac:dyDescent="0.2">
      <c r="A324" s="223"/>
      <c r="B324" s="224"/>
      <c r="C324" s="265" t="s">
        <v>232</v>
      </c>
      <c r="D324" s="252"/>
      <c r="E324" s="253">
        <v>8.5890000000000004</v>
      </c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16"/>
      <c r="Z324" s="216"/>
      <c r="AA324" s="216"/>
      <c r="AB324" s="216"/>
      <c r="AC324" s="216"/>
      <c r="AD324" s="216"/>
      <c r="AE324" s="216"/>
      <c r="AF324" s="216"/>
      <c r="AG324" s="216" t="s">
        <v>168</v>
      </c>
      <c r="AH324" s="216">
        <v>1</v>
      </c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</row>
    <row r="325" spans="1:60" outlineLevel="1" x14ac:dyDescent="0.2">
      <c r="A325" s="223"/>
      <c r="B325" s="224"/>
      <c r="C325" s="248" t="s">
        <v>315</v>
      </c>
      <c r="D325" s="226"/>
      <c r="E325" s="227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16"/>
      <c r="Z325" s="216"/>
      <c r="AA325" s="216"/>
      <c r="AB325" s="216"/>
      <c r="AC325" s="216"/>
      <c r="AD325" s="216"/>
      <c r="AE325" s="216"/>
      <c r="AF325" s="216"/>
      <c r="AG325" s="216" t="s">
        <v>168</v>
      </c>
      <c r="AH325" s="216">
        <v>0</v>
      </c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</row>
    <row r="326" spans="1:60" outlineLevel="1" x14ac:dyDescent="0.2">
      <c r="A326" s="223"/>
      <c r="B326" s="224"/>
      <c r="C326" s="248" t="s">
        <v>396</v>
      </c>
      <c r="D326" s="226"/>
      <c r="E326" s="227">
        <v>43.68</v>
      </c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16"/>
      <c r="Z326" s="216"/>
      <c r="AA326" s="216"/>
      <c r="AB326" s="216"/>
      <c r="AC326" s="216"/>
      <c r="AD326" s="216"/>
      <c r="AE326" s="216"/>
      <c r="AF326" s="216"/>
      <c r="AG326" s="216" t="s">
        <v>168</v>
      </c>
      <c r="AH326" s="216">
        <v>0</v>
      </c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</row>
    <row r="327" spans="1:60" outlineLevel="1" x14ac:dyDescent="0.2">
      <c r="A327" s="223"/>
      <c r="B327" s="224"/>
      <c r="C327" s="248" t="s">
        <v>397</v>
      </c>
      <c r="D327" s="226"/>
      <c r="E327" s="227">
        <v>4.3600000000000003</v>
      </c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16"/>
      <c r="Z327" s="216"/>
      <c r="AA327" s="216"/>
      <c r="AB327" s="216"/>
      <c r="AC327" s="216"/>
      <c r="AD327" s="216"/>
      <c r="AE327" s="216"/>
      <c r="AF327" s="216"/>
      <c r="AG327" s="216" t="s">
        <v>168</v>
      </c>
      <c r="AH327" s="216">
        <v>0</v>
      </c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</row>
    <row r="328" spans="1:60" outlineLevel="1" x14ac:dyDescent="0.2">
      <c r="A328" s="223"/>
      <c r="B328" s="224"/>
      <c r="C328" s="248" t="s">
        <v>398</v>
      </c>
      <c r="D328" s="226"/>
      <c r="E328" s="227">
        <v>4.18</v>
      </c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16"/>
      <c r="Z328" s="216"/>
      <c r="AA328" s="216"/>
      <c r="AB328" s="216"/>
      <c r="AC328" s="216"/>
      <c r="AD328" s="216"/>
      <c r="AE328" s="216"/>
      <c r="AF328" s="216"/>
      <c r="AG328" s="216" t="s">
        <v>168</v>
      </c>
      <c r="AH328" s="216">
        <v>0</v>
      </c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</row>
    <row r="329" spans="1:60" outlineLevel="1" x14ac:dyDescent="0.2">
      <c r="A329" s="223"/>
      <c r="B329" s="224"/>
      <c r="C329" s="265" t="s">
        <v>232</v>
      </c>
      <c r="D329" s="252"/>
      <c r="E329" s="253">
        <v>52.22</v>
      </c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16"/>
      <c r="Z329" s="216"/>
      <c r="AA329" s="216"/>
      <c r="AB329" s="216"/>
      <c r="AC329" s="216"/>
      <c r="AD329" s="216"/>
      <c r="AE329" s="216"/>
      <c r="AF329" s="216"/>
      <c r="AG329" s="216" t="s">
        <v>168</v>
      </c>
      <c r="AH329" s="216">
        <v>1</v>
      </c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</row>
    <row r="330" spans="1:60" ht="22.5" outlineLevel="1" x14ac:dyDescent="0.2">
      <c r="A330" s="235">
        <v>43</v>
      </c>
      <c r="B330" s="236" t="s">
        <v>363</v>
      </c>
      <c r="C330" s="246" t="s">
        <v>364</v>
      </c>
      <c r="D330" s="237" t="s">
        <v>259</v>
      </c>
      <c r="E330" s="238">
        <v>176.47505000000001</v>
      </c>
      <c r="F330" s="239"/>
      <c r="G330" s="240">
        <f>ROUND(E330*F330,2)</f>
        <v>0</v>
      </c>
      <c r="H330" s="239"/>
      <c r="I330" s="240">
        <f>ROUND(E330*H330,2)</f>
        <v>0</v>
      </c>
      <c r="J330" s="239"/>
      <c r="K330" s="240">
        <f>ROUND(E330*J330,2)</f>
        <v>0</v>
      </c>
      <c r="L330" s="240">
        <v>21</v>
      </c>
      <c r="M330" s="240">
        <f>G330*(1+L330/100)</f>
        <v>0</v>
      </c>
      <c r="N330" s="240">
        <v>0</v>
      </c>
      <c r="O330" s="240">
        <f>ROUND(E330*N330,2)</f>
        <v>0</v>
      </c>
      <c r="P330" s="240">
        <v>1.4E-2</v>
      </c>
      <c r="Q330" s="240">
        <f>ROUND(E330*P330,2)</f>
        <v>2.4700000000000002</v>
      </c>
      <c r="R330" s="240" t="s">
        <v>365</v>
      </c>
      <c r="S330" s="240" t="s">
        <v>154</v>
      </c>
      <c r="T330" s="241" t="s">
        <v>154</v>
      </c>
      <c r="U330" s="225">
        <v>0.18</v>
      </c>
      <c r="V330" s="225">
        <f>ROUND(E330*U330,2)</f>
        <v>31.77</v>
      </c>
      <c r="W330" s="225"/>
      <c r="X330" s="225" t="s">
        <v>193</v>
      </c>
      <c r="Y330" s="216"/>
      <c r="Z330" s="216"/>
      <c r="AA330" s="216"/>
      <c r="AB330" s="216"/>
      <c r="AC330" s="216"/>
      <c r="AD330" s="216"/>
      <c r="AE330" s="216"/>
      <c r="AF330" s="216"/>
      <c r="AG330" s="216" t="s">
        <v>194</v>
      </c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</row>
    <row r="331" spans="1:60" outlineLevel="1" x14ac:dyDescent="0.2">
      <c r="A331" s="223"/>
      <c r="B331" s="224"/>
      <c r="C331" s="248" t="s">
        <v>198</v>
      </c>
      <c r="D331" s="226"/>
      <c r="E331" s="227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16"/>
      <c r="Z331" s="216"/>
      <c r="AA331" s="216"/>
      <c r="AB331" s="216"/>
      <c r="AC331" s="216"/>
      <c r="AD331" s="216"/>
      <c r="AE331" s="216"/>
      <c r="AF331" s="216"/>
      <c r="AG331" s="216" t="s">
        <v>168</v>
      </c>
      <c r="AH331" s="216">
        <v>0</v>
      </c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</row>
    <row r="332" spans="1:60" ht="22.5" outlineLevel="1" x14ac:dyDescent="0.2">
      <c r="A332" s="223"/>
      <c r="B332" s="224"/>
      <c r="C332" s="248" t="s">
        <v>387</v>
      </c>
      <c r="D332" s="226"/>
      <c r="E332" s="227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16"/>
      <c r="Z332" s="216"/>
      <c r="AA332" s="216"/>
      <c r="AB332" s="216"/>
      <c r="AC332" s="216"/>
      <c r="AD332" s="216"/>
      <c r="AE332" s="216"/>
      <c r="AF332" s="216"/>
      <c r="AG332" s="216" t="s">
        <v>168</v>
      </c>
      <c r="AH332" s="216">
        <v>0</v>
      </c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</row>
    <row r="333" spans="1:60" outlineLevel="1" x14ac:dyDescent="0.2">
      <c r="A333" s="223"/>
      <c r="B333" s="224"/>
      <c r="C333" s="248" t="s">
        <v>388</v>
      </c>
      <c r="D333" s="226"/>
      <c r="E333" s="227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16"/>
      <c r="Z333" s="216"/>
      <c r="AA333" s="216"/>
      <c r="AB333" s="216"/>
      <c r="AC333" s="216"/>
      <c r="AD333" s="216"/>
      <c r="AE333" s="216"/>
      <c r="AF333" s="216"/>
      <c r="AG333" s="216" t="s">
        <v>168</v>
      </c>
      <c r="AH333" s="216">
        <v>0</v>
      </c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</row>
    <row r="334" spans="1:60" outlineLevel="1" x14ac:dyDescent="0.2">
      <c r="A334" s="223"/>
      <c r="B334" s="224"/>
      <c r="C334" s="248" t="s">
        <v>199</v>
      </c>
      <c r="D334" s="226"/>
      <c r="E334" s="227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16"/>
      <c r="Z334" s="216"/>
      <c r="AA334" s="216"/>
      <c r="AB334" s="216"/>
      <c r="AC334" s="216"/>
      <c r="AD334" s="216"/>
      <c r="AE334" s="216"/>
      <c r="AF334" s="216"/>
      <c r="AG334" s="216" t="s">
        <v>168</v>
      </c>
      <c r="AH334" s="216">
        <v>0</v>
      </c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</row>
    <row r="335" spans="1:60" outlineLevel="1" x14ac:dyDescent="0.2">
      <c r="A335" s="223"/>
      <c r="B335" s="224"/>
      <c r="C335" s="248" t="s">
        <v>340</v>
      </c>
      <c r="D335" s="226"/>
      <c r="E335" s="227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16"/>
      <c r="Z335" s="216"/>
      <c r="AA335" s="216"/>
      <c r="AB335" s="216"/>
      <c r="AC335" s="216"/>
      <c r="AD335" s="216"/>
      <c r="AE335" s="216"/>
      <c r="AF335" s="216"/>
      <c r="AG335" s="216" t="s">
        <v>168</v>
      </c>
      <c r="AH335" s="216">
        <v>0</v>
      </c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</row>
    <row r="336" spans="1:60" outlineLevel="1" x14ac:dyDescent="0.2">
      <c r="A336" s="223"/>
      <c r="B336" s="224"/>
      <c r="C336" s="248" t="s">
        <v>389</v>
      </c>
      <c r="D336" s="226"/>
      <c r="E336" s="227">
        <v>15.297000000000001</v>
      </c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16"/>
      <c r="Z336" s="216"/>
      <c r="AA336" s="216"/>
      <c r="AB336" s="216"/>
      <c r="AC336" s="216"/>
      <c r="AD336" s="216"/>
      <c r="AE336" s="216"/>
      <c r="AF336" s="216"/>
      <c r="AG336" s="216" t="s">
        <v>168</v>
      </c>
      <c r="AH336" s="216">
        <v>0</v>
      </c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</row>
    <row r="337" spans="1:60" outlineLevel="1" x14ac:dyDescent="0.2">
      <c r="A337" s="223"/>
      <c r="B337" s="224"/>
      <c r="C337" s="248" t="s">
        <v>390</v>
      </c>
      <c r="D337" s="226"/>
      <c r="E337" s="227">
        <v>6.093</v>
      </c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16"/>
      <c r="Z337" s="216"/>
      <c r="AA337" s="216"/>
      <c r="AB337" s="216"/>
      <c r="AC337" s="216"/>
      <c r="AD337" s="216"/>
      <c r="AE337" s="216"/>
      <c r="AF337" s="216"/>
      <c r="AG337" s="216" t="s">
        <v>168</v>
      </c>
      <c r="AH337" s="216">
        <v>0</v>
      </c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</row>
    <row r="338" spans="1:60" outlineLevel="1" x14ac:dyDescent="0.2">
      <c r="A338" s="223"/>
      <c r="B338" s="224"/>
      <c r="C338" s="265" t="s">
        <v>232</v>
      </c>
      <c r="D338" s="252"/>
      <c r="E338" s="253">
        <v>21.39</v>
      </c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16"/>
      <c r="Z338" s="216"/>
      <c r="AA338" s="216"/>
      <c r="AB338" s="216"/>
      <c r="AC338" s="216"/>
      <c r="AD338" s="216"/>
      <c r="AE338" s="216"/>
      <c r="AF338" s="216"/>
      <c r="AG338" s="216" t="s">
        <v>168</v>
      </c>
      <c r="AH338" s="216">
        <v>1</v>
      </c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</row>
    <row r="339" spans="1:60" outlineLevel="1" x14ac:dyDescent="0.2">
      <c r="A339" s="223"/>
      <c r="B339" s="224"/>
      <c r="C339" s="248" t="s">
        <v>346</v>
      </c>
      <c r="D339" s="226"/>
      <c r="E339" s="227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16"/>
      <c r="Z339" s="216"/>
      <c r="AA339" s="216"/>
      <c r="AB339" s="216"/>
      <c r="AC339" s="216"/>
      <c r="AD339" s="216"/>
      <c r="AE339" s="216"/>
      <c r="AF339" s="216"/>
      <c r="AG339" s="216" t="s">
        <v>168</v>
      </c>
      <c r="AH339" s="216">
        <v>0</v>
      </c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</row>
    <row r="340" spans="1:60" outlineLevel="1" x14ac:dyDescent="0.2">
      <c r="A340" s="223"/>
      <c r="B340" s="224"/>
      <c r="C340" s="248" t="s">
        <v>391</v>
      </c>
      <c r="D340" s="226"/>
      <c r="E340" s="227">
        <v>8.5890000000000004</v>
      </c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16"/>
      <c r="Z340" s="216"/>
      <c r="AA340" s="216"/>
      <c r="AB340" s="216"/>
      <c r="AC340" s="216"/>
      <c r="AD340" s="216"/>
      <c r="AE340" s="216"/>
      <c r="AF340" s="216"/>
      <c r="AG340" s="216" t="s">
        <v>168</v>
      </c>
      <c r="AH340" s="216">
        <v>0</v>
      </c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</row>
    <row r="341" spans="1:60" outlineLevel="1" x14ac:dyDescent="0.2">
      <c r="A341" s="223"/>
      <c r="B341" s="224"/>
      <c r="C341" s="265" t="s">
        <v>232</v>
      </c>
      <c r="D341" s="252"/>
      <c r="E341" s="253">
        <v>8.5890000000000004</v>
      </c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16"/>
      <c r="Z341" s="216"/>
      <c r="AA341" s="216"/>
      <c r="AB341" s="216"/>
      <c r="AC341" s="216"/>
      <c r="AD341" s="216"/>
      <c r="AE341" s="216"/>
      <c r="AF341" s="216"/>
      <c r="AG341" s="216" t="s">
        <v>168</v>
      </c>
      <c r="AH341" s="216">
        <v>1</v>
      </c>
      <c r="AI341" s="216"/>
      <c r="AJ341" s="216"/>
      <c r="AK341" s="216"/>
      <c r="AL341" s="216"/>
      <c r="AM341" s="216"/>
      <c r="AN341" s="216"/>
      <c r="AO341" s="216"/>
      <c r="AP341" s="216"/>
      <c r="AQ341" s="216"/>
      <c r="AR341" s="216"/>
      <c r="AS341" s="216"/>
      <c r="AT341" s="216"/>
      <c r="AU341" s="216"/>
      <c r="AV341" s="216"/>
      <c r="AW341" s="216"/>
      <c r="AX341" s="216"/>
      <c r="AY341" s="216"/>
      <c r="AZ341" s="216"/>
      <c r="BA341" s="216"/>
      <c r="BB341" s="216"/>
      <c r="BC341" s="216"/>
      <c r="BD341" s="216"/>
      <c r="BE341" s="216"/>
      <c r="BF341" s="216"/>
      <c r="BG341" s="216"/>
      <c r="BH341" s="216"/>
    </row>
    <row r="342" spans="1:60" outlineLevel="1" x14ac:dyDescent="0.2">
      <c r="A342" s="223"/>
      <c r="B342" s="224"/>
      <c r="C342" s="248" t="s">
        <v>197</v>
      </c>
      <c r="D342" s="226"/>
      <c r="E342" s="227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16"/>
      <c r="Z342" s="216"/>
      <c r="AA342" s="216"/>
      <c r="AB342" s="216"/>
      <c r="AC342" s="216"/>
      <c r="AD342" s="216"/>
      <c r="AE342" s="216"/>
      <c r="AF342" s="216"/>
      <c r="AG342" s="216" t="s">
        <v>168</v>
      </c>
      <c r="AH342" s="216">
        <v>0</v>
      </c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</row>
    <row r="343" spans="1:60" outlineLevel="1" x14ac:dyDescent="0.2">
      <c r="A343" s="223"/>
      <c r="B343" s="224"/>
      <c r="C343" s="248" t="s">
        <v>198</v>
      </c>
      <c r="D343" s="226"/>
      <c r="E343" s="227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16"/>
      <c r="Z343" s="216"/>
      <c r="AA343" s="216"/>
      <c r="AB343" s="216"/>
      <c r="AC343" s="216"/>
      <c r="AD343" s="216"/>
      <c r="AE343" s="216"/>
      <c r="AF343" s="216"/>
      <c r="AG343" s="216" t="s">
        <v>168</v>
      </c>
      <c r="AH343" s="216">
        <v>0</v>
      </c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</row>
    <row r="344" spans="1:60" outlineLevel="1" x14ac:dyDescent="0.2">
      <c r="A344" s="223"/>
      <c r="B344" s="224"/>
      <c r="C344" s="248" t="s">
        <v>199</v>
      </c>
      <c r="D344" s="226"/>
      <c r="E344" s="227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16"/>
      <c r="Z344" s="216"/>
      <c r="AA344" s="216"/>
      <c r="AB344" s="216"/>
      <c r="AC344" s="216"/>
      <c r="AD344" s="216"/>
      <c r="AE344" s="216"/>
      <c r="AF344" s="216"/>
      <c r="AG344" s="216" t="s">
        <v>168</v>
      </c>
      <c r="AH344" s="216">
        <v>0</v>
      </c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</row>
    <row r="345" spans="1:60" outlineLevel="1" x14ac:dyDescent="0.2">
      <c r="A345" s="223"/>
      <c r="B345" s="224"/>
      <c r="C345" s="248" t="s">
        <v>411</v>
      </c>
      <c r="D345" s="226"/>
      <c r="E345" s="227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16"/>
      <c r="Z345" s="216"/>
      <c r="AA345" s="216"/>
      <c r="AB345" s="216"/>
      <c r="AC345" s="216"/>
      <c r="AD345" s="216"/>
      <c r="AE345" s="216"/>
      <c r="AF345" s="216"/>
      <c r="AG345" s="216" t="s">
        <v>168</v>
      </c>
      <c r="AH345" s="216">
        <v>0</v>
      </c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</row>
    <row r="346" spans="1:60" outlineLevel="1" x14ac:dyDescent="0.2">
      <c r="A346" s="223"/>
      <c r="B346" s="224"/>
      <c r="C346" s="248" t="s">
        <v>199</v>
      </c>
      <c r="D346" s="226"/>
      <c r="E346" s="227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16"/>
      <c r="Z346" s="216"/>
      <c r="AA346" s="216"/>
      <c r="AB346" s="216"/>
      <c r="AC346" s="216"/>
      <c r="AD346" s="216"/>
      <c r="AE346" s="216"/>
      <c r="AF346" s="216"/>
      <c r="AG346" s="216" t="s">
        <v>168</v>
      </c>
      <c r="AH346" s="216">
        <v>0</v>
      </c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</row>
    <row r="347" spans="1:60" ht="22.5" outlineLevel="1" x14ac:dyDescent="0.2">
      <c r="A347" s="223"/>
      <c r="B347" s="224"/>
      <c r="C347" s="248" t="s">
        <v>377</v>
      </c>
      <c r="D347" s="226"/>
      <c r="E347" s="227">
        <v>39.215000000000003</v>
      </c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16"/>
      <c r="Z347" s="216"/>
      <c r="AA347" s="216"/>
      <c r="AB347" s="216"/>
      <c r="AC347" s="216"/>
      <c r="AD347" s="216"/>
      <c r="AE347" s="216"/>
      <c r="AF347" s="216"/>
      <c r="AG347" s="216" t="s">
        <v>168</v>
      </c>
      <c r="AH347" s="216">
        <v>0</v>
      </c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</row>
    <row r="348" spans="1:60" outlineLevel="1" x14ac:dyDescent="0.2">
      <c r="A348" s="223"/>
      <c r="B348" s="224"/>
      <c r="C348" s="248" t="s">
        <v>199</v>
      </c>
      <c r="D348" s="226"/>
      <c r="E348" s="227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16"/>
      <c r="Z348" s="216"/>
      <c r="AA348" s="216"/>
      <c r="AB348" s="216"/>
      <c r="AC348" s="216"/>
      <c r="AD348" s="216"/>
      <c r="AE348" s="216"/>
      <c r="AF348" s="216"/>
      <c r="AG348" s="216" t="s">
        <v>168</v>
      </c>
      <c r="AH348" s="216">
        <v>0</v>
      </c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</row>
    <row r="349" spans="1:60" outlineLevel="1" x14ac:dyDescent="0.2">
      <c r="A349" s="223"/>
      <c r="B349" s="224"/>
      <c r="C349" s="248" t="s">
        <v>378</v>
      </c>
      <c r="D349" s="226"/>
      <c r="E349" s="227">
        <v>16.186499999999999</v>
      </c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16"/>
      <c r="Z349" s="216"/>
      <c r="AA349" s="216"/>
      <c r="AB349" s="216"/>
      <c r="AC349" s="216"/>
      <c r="AD349" s="216"/>
      <c r="AE349" s="216"/>
      <c r="AF349" s="216"/>
      <c r="AG349" s="216" t="s">
        <v>168</v>
      </c>
      <c r="AH349" s="216">
        <v>0</v>
      </c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</row>
    <row r="350" spans="1:60" outlineLevel="1" x14ac:dyDescent="0.2">
      <c r="A350" s="223"/>
      <c r="B350" s="224"/>
      <c r="C350" s="265" t="s">
        <v>232</v>
      </c>
      <c r="D350" s="252"/>
      <c r="E350" s="253">
        <v>55.401499999999999</v>
      </c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16"/>
      <c r="Z350" s="216"/>
      <c r="AA350" s="216"/>
      <c r="AB350" s="216"/>
      <c r="AC350" s="216"/>
      <c r="AD350" s="216"/>
      <c r="AE350" s="216"/>
      <c r="AF350" s="216"/>
      <c r="AG350" s="216" t="s">
        <v>168</v>
      </c>
      <c r="AH350" s="216">
        <v>1</v>
      </c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</row>
    <row r="351" spans="1:60" outlineLevel="1" x14ac:dyDescent="0.2">
      <c r="A351" s="223"/>
      <c r="B351" s="224"/>
      <c r="C351" s="248" t="s">
        <v>315</v>
      </c>
      <c r="D351" s="226"/>
      <c r="E351" s="227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16"/>
      <c r="Z351" s="216"/>
      <c r="AA351" s="216"/>
      <c r="AB351" s="216"/>
      <c r="AC351" s="216"/>
      <c r="AD351" s="216"/>
      <c r="AE351" s="216"/>
      <c r="AF351" s="216"/>
      <c r="AG351" s="216" t="s">
        <v>168</v>
      </c>
      <c r="AH351" s="216">
        <v>0</v>
      </c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</row>
    <row r="352" spans="1:60" ht="22.5" outlineLevel="1" x14ac:dyDescent="0.2">
      <c r="A352" s="223"/>
      <c r="B352" s="224"/>
      <c r="C352" s="248" t="s">
        <v>392</v>
      </c>
      <c r="D352" s="226"/>
      <c r="E352" s="227">
        <v>3.5787499999999999</v>
      </c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16"/>
      <c r="Z352" s="216"/>
      <c r="AA352" s="216"/>
      <c r="AB352" s="216"/>
      <c r="AC352" s="216"/>
      <c r="AD352" s="216"/>
      <c r="AE352" s="216"/>
      <c r="AF352" s="216"/>
      <c r="AG352" s="216" t="s">
        <v>168</v>
      </c>
      <c r="AH352" s="216">
        <v>0</v>
      </c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</row>
    <row r="353" spans="1:60" ht="22.5" outlineLevel="1" x14ac:dyDescent="0.2">
      <c r="A353" s="223"/>
      <c r="B353" s="224"/>
      <c r="C353" s="248" t="s">
        <v>393</v>
      </c>
      <c r="D353" s="226"/>
      <c r="E353" s="227">
        <v>15.148400000000001</v>
      </c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16"/>
      <c r="Z353" s="216"/>
      <c r="AA353" s="216"/>
      <c r="AB353" s="216"/>
      <c r="AC353" s="216"/>
      <c r="AD353" s="216"/>
      <c r="AE353" s="216"/>
      <c r="AF353" s="216"/>
      <c r="AG353" s="216" t="s">
        <v>168</v>
      </c>
      <c r="AH353" s="216">
        <v>0</v>
      </c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</row>
    <row r="354" spans="1:60" outlineLevel="1" x14ac:dyDescent="0.2">
      <c r="A354" s="223"/>
      <c r="B354" s="224"/>
      <c r="C354" s="248" t="s">
        <v>394</v>
      </c>
      <c r="D354" s="226"/>
      <c r="E354" s="227">
        <v>10.147500000000001</v>
      </c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16"/>
      <c r="Z354" s="216"/>
      <c r="AA354" s="216"/>
      <c r="AB354" s="216"/>
      <c r="AC354" s="216"/>
      <c r="AD354" s="216"/>
      <c r="AE354" s="216"/>
      <c r="AF354" s="216"/>
      <c r="AG354" s="216" t="s">
        <v>168</v>
      </c>
      <c r="AH354" s="216">
        <v>0</v>
      </c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</row>
    <row r="355" spans="1:60" ht="22.5" outlineLevel="1" x14ac:dyDescent="0.2">
      <c r="A355" s="223"/>
      <c r="B355" s="224"/>
      <c r="C355" s="248" t="s">
        <v>395</v>
      </c>
      <c r="D355" s="226"/>
      <c r="E355" s="227">
        <v>9.9999000000000002</v>
      </c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16"/>
      <c r="Z355" s="216"/>
      <c r="AA355" s="216"/>
      <c r="AB355" s="216"/>
      <c r="AC355" s="216"/>
      <c r="AD355" s="216"/>
      <c r="AE355" s="216"/>
      <c r="AF355" s="216"/>
      <c r="AG355" s="216" t="s">
        <v>168</v>
      </c>
      <c r="AH355" s="216">
        <v>0</v>
      </c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</row>
    <row r="356" spans="1:60" outlineLevel="1" x14ac:dyDescent="0.2">
      <c r="A356" s="223"/>
      <c r="B356" s="224"/>
      <c r="C356" s="265" t="s">
        <v>232</v>
      </c>
      <c r="D356" s="252"/>
      <c r="E356" s="253">
        <v>38.874549999999999</v>
      </c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16"/>
      <c r="Z356" s="216"/>
      <c r="AA356" s="216"/>
      <c r="AB356" s="216"/>
      <c r="AC356" s="216"/>
      <c r="AD356" s="216"/>
      <c r="AE356" s="216"/>
      <c r="AF356" s="216"/>
      <c r="AG356" s="216" t="s">
        <v>168</v>
      </c>
      <c r="AH356" s="216">
        <v>1</v>
      </c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</row>
    <row r="357" spans="1:60" outlineLevel="1" x14ac:dyDescent="0.2">
      <c r="A357" s="223"/>
      <c r="B357" s="224"/>
      <c r="C357" s="248" t="s">
        <v>315</v>
      </c>
      <c r="D357" s="226"/>
      <c r="E357" s="227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16"/>
      <c r="Z357" s="216"/>
      <c r="AA357" s="216"/>
      <c r="AB357" s="216"/>
      <c r="AC357" s="216"/>
      <c r="AD357" s="216"/>
      <c r="AE357" s="216"/>
      <c r="AF357" s="216"/>
      <c r="AG357" s="216" t="s">
        <v>168</v>
      </c>
      <c r="AH357" s="216">
        <v>0</v>
      </c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</row>
    <row r="358" spans="1:60" outlineLevel="1" x14ac:dyDescent="0.2">
      <c r="A358" s="223"/>
      <c r="B358" s="224"/>
      <c r="C358" s="248" t="s">
        <v>396</v>
      </c>
      <c r="D358" s="226"/>
      <c r="E358" s="227">
        <v>43.68</v>
      </c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16"/>
      <c r="Z358" s="216"/>
      <c r="AA358" s="216"/>
      <c r="AB358" s="216"/>
      <c r="AC358" s="216"/>
      <c r="AD358" s="216"/>
      <c r="AE358" s="216"/>
      <c r="AF358" s="216"/>
      <c r="AG358" s="216" t="s">
        <v>168</v>
      </c>
      <c r="AH358" s="216">
        <v>0</v>
      </c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</row>
    <row r="359" spans="1:60" outlineLevel="1" x14ac:dyDescent="0.2">
      <c r="A359" s="223"/>
      <c r="B359" s="224"/>
      <c r="C359" s="248" t="s">
        <v>397</v>
      </c>
      <c r="D359" s="226"/>
      <c r="E359" s="227">
        <v>4.3600000000000003</v>
      </c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16"/>
      <c r="Z359" s="216"/>
      <c r="AA359" s="216"/>
      <c r="AB359" s="216"/>
      <c r="AC359" s="216"/>
      <c r="AD359" s="216"/>
      <c r="AE359" s="216"/>
      <c r="AF359" s="216"/>
      <c r="AG359" s="216" t="s">
        <v>168</v>
      </c>
      <c r="AH359" s="216">
        <v>0</v>
      </c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</row>
    <row r="360" spans="1:60" outlineLevel="1" x14ac:dyDescent="0.2">
      <c r="A360" s="223"/>
      <c r="B360" s="224"/>
      <c r="C360" s="248" t="s">
        <v>398</v>
      </c>
      <c r="D360" s="226"/>
      <c r="E360" s="227">
        <v>4.18</v>
      </c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16"/>
      <c r="Z360" s="216"/>
      <c r="AA360" s="216"/>
      <c r="AB360" s="216"/>
      <c r="AC360" s="216"/>
      <c r="AD360" s="216"/>
      <c r="AE360" s="216"/>
      <c r="AF360" s="216"/>
      <c r="AG360" s="216" t="s">
        <v>168</v>
      </c>
      <c r="AH360" s="216">
        <v>0</v>
      </c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</row>
    <row r="361" spans="1:60" outlineLevel="1" x14ac:dyDescent="0.2">
      <c r="A361" s="223"/>
      <c r="B361" s="224"/>
      <c r="C361" s="265" t="s">
        <v>232</v>
      </c>
      <c r="D361" s="252"/>
      <c r="E361" s="253">
        <v>52.22</v>
      </c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16"/>
      <c r="Z361" s="216"/>
      <c r="AA361" s="216"/>
      <c r="AB361" s="216"/>
      <c r="AC361" s="216"/>
      <c r="AD361" s="216"/>
      <c r="AE361" s="216"/>
      <c r="AF361" s="216"/>
      <c r="AG361" s="216" t="s">
        <v>168</v>
      </c>
      <c r="AH361" s="216">
        <v>1</v>
      </c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</row>
    <row r="362" spans="1:60" outlineLevel="1" x14ac:dyDescent="0.2">
      <c r="A362" s="235">
        <v>44</v>
      </c>
      <c r="B362" s="236" t="s">
        <v>412</v>
      </c>
      <c r="C362" s="246" t="s">
        <v>413</v>
      </c>
      <c r="D362" s="237" t="s">
        <v>252</v>
      </c>
      <c r="E362" s="238">
        <v>49.965000000000003</v>
      </c>
      <c r="F362" s="239"/>
      <c r="G362" s="240">
        <f>ROUND(E362*F362,2)</f>
        <v>0</v>
      </c>
      <c r="H362" s="239"/>
      <c r="I362" s="240">
        <f>ROUND(E362*H362,2)</f>
        <v>0</v>
      </c>
      <c r="J362" s="239"/>
      <c r="K362" s="240">
        <f>ROUND(E362*J362,2)</f>
        <v>0</v>
      </c>
      <c r="L362" s="240">
        <v>21</v>
      </c>
      <c r="M362" s="240">
        <f>G362*(1+L362/100)</f>
        <v>0</v>
      </c>
      <c r="N362" s="240">
        <v>5.0000000000000001E-3</v>
      </c>
      <c r="O362" s="240">
        <f>ROUND(E362*N362,2)</f>
        <v>0.25</v>
      </c>
      <c r="P362" s="240">
        <v>0</v>
      </c>
      <c r="Q362" s="240">
        <f>ROUND(E362*P362,2)</f>
        <v>0</v>
      </c>
      <c r="R362" s="240"/>
      <c r="S362" s="240" t="s">
        <v>356</v>
      </c>
      <c r="T362" s="241" t="s">
        <v>155</v>
      </c>
      <c r="U362" s="225">
        <v>0</v>
      </c>
      <c r="V362" s="225">
        <f>ROUND(E362*U362,2)</f>
        <v>0</v>
      </c>
      <c r="W362" s="225"/>
      <c r="X362" s="225" t="s">
        <v>193</v>
      </c>
      <c r="Y362" s="216"/>
      <c r="Z362" s="216"/>
      <c r="AA362" s="216"/>
      <c r="AB362" s="216"/>
      <c r="AC362" s="216"/>
      <c r="AD362" s="216"/>
      <c r="AE362" s="216"/>
      <c r="AF362" s="216"/>
      <c r="AG362" s="216" t="s">
        <v>194</v>
      </c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</row>
    <row r="363" spans="1:60" outlineLevel="1" x14ac:dyDescent="0.2">
      <c r="A363" s="223"/>
      <c r="B363" s="224"/>
      <c r="C363" s="248" t="s">
        <v>198</v>
      </c>
      <c r="D363" s="226"/>
      <c r="E363" s="227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16"/>
      <c r="Z363" s="216"/>
      <c r="AA363" s="216"/>
      <c r="AB363" s="216"/>
      <c r="AC363" s="216"/>
      <c r="AD363" s="216"/>
      <c r="AE363" s="216"/>
      <c r="AF363" s="216"/>
      <c r="AG363" s="216" t="s">
        <v>168</v>
      </c>
      <c r="AH363" s="216">
        <v>0</v>
      </c>
      <c r="AI363" s="216"/>
      <c r="AJ363" s="216"/>
      <c r="AK363" s="216"/>
      <c r="AL363" s="216"/>
      <c r="AM363" s="216"/>
      <c r="AN363" s="216"/>
      <c r="AO363" s="216"/>
      <c r="AP363" s="216"/>
      <c r="AQ363" s="216"/>
      <c r="AR363" s="216"/>
      <c r="AS363" s="216"/>
      <c r="AT363" s="216"/>
      <c r="AU363" s="216"/>
      <c r="AV363" s="216"/>
      <c r="AW363" s="216"/>
      <c r="AX363" s="216"/>
      <c r="AY363" s="216"/>
      <c r="AZ363" s="216"/>
      <c r="BA363" s="216"/>
      <c r="BB363" s="216"/>
      <c r="BC363" s="216"/>
      <c r="BD363" s="216"/>
      <c r="BE363" s="216"/>
      <c r="BF363" s="216"/>
      <c r="BG363" s="216"/>
      <c r="BH363" s="216"/>
    </row>
    <row r="364" spans="1:60" ht="22.5" outlineLevel="1" x14ac:dyDescent="0.2">
      <c r="A364" s="223"/>
      <c r="B364" s="224"/>
      <c r="C364" s="248" t="s">
        <v>387</v>
      </c>
      <c r="D364" s="226"/>
      <c r="E364" s="227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16"/>
      <c r="Z364" s="216"/>
      <c r="AA364" s="216"/>
      <c r="AB364" s="216"/>
      <c r="AC364" s="216"/>
      <c r="AD364" s="216"/>
      <c r="AE364" s="216"/>
      <c r="AF364" s="216"/>
      <c r="AG364" s="216" t="s">
        <v>168</v>
      </c>
      <c r="AH364" s="216">
        <v>0</v>
      </c>
      <c r="AI364" s="216"/>
      <c r="AJ364" s="216"/>
      <c r="AK364" s="216"/>
      <c r="AL364" s="216"/>
      <c r="AM364" s="216"/>
      <c r="AN364" s="216"/>
      <c r="AO364" s="216"/>
      <c r="AP364" s="216"/>
      <c r="AQ364" s="216"/>
      <c r="AR364" s="216"/>
      <c r="AS364" s="216"/>
      <c r="AT364" s="216"/>
      <c r="AU364" s="216"/>
      <c r="AV364" s="216"/>
      <c r="AW364" s="216"/>
      <c r="AX364" s="216"/>
      <c r="AY364" s="216"/>
      <c r="AZ364" s="216"/>
      <c r="BA364" s="216"/>
      <c r="BB364" s="216"/>
      <c r="BC364" s="216"/>
      <c r="BD364" s="216"/>
      <c r="BE364" s="216"/>
      <c r="BF364" s="216"/>
      <c r="BG364" s="216"/>
      <c r="BH364" s="216"/>
    </row>
    <row r="365" spans="1:60" outlineLevel="1" x14ac:dyDescent="0.2">
      <c r="A365" s="223"/>
      <c r="B365" s="224"/>
      <c r="C365" s="248" t="s">
        <v>414</v>
      </c>
      <c r="D365" s="226"/>
      <c r="E365" s="227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16"/>
      <c r="Z365" s="216"/>
      <c r="AA365" s="216"/>
      <c r="AB365" s="216"/>
      <c r="AC365" s="216"/>
      <c r="AD365" s="216"/>
      <c r="AE365" s="216"/>
      <c r="AF365" s="216"/>
      <c r="AG365" s="216" t="s">
        <v>168</v>
      </c>
      <c r="AH365" s="216">
        <v>0</v>
      </c>
      <c r="AI365" s="216"/>
      <c r="AJ365" s="216"/>
      <c r="AK365" s="216"/>
      <c r="AL365" s="216"/>
      <c r="AM365" s="216"/>
      <c r="AN365" s="216"/>
      <c r="AO365" s="216"/>
      <c r="AP365" s="216"/>
      <c r="AQ365" s="216"/>
      <c r="AR365" s="216"/>
      <c r="AS365" s="216"/>
      <c r="AT365" s="216"/>
      <c r="AU365" s="216"/>
      <c r="AV365" s="216"/>
      <c r="AW365" s="216"/>
      <c r="AX365" s="216"/>
      <c r="AY365" s="216"/>
      <c r="AZ365" s="216"/>
      <c r="BA365" s="216"/>
      <c r="BB365" s="216"/>
      <c r="BC365" s="216"/>
      <c r="BD365" s="216"/>
      <c r="BE365" s="216"/>
      <c r="BF365" s="216"/>
      <c r="BG365" s="216"/>
      <c r="BH365" s="216"/>
    </row>
    <row r="366" spans="1:60" outlineLevel="1" x14ac:dyDescent="0.2">
      <c r="A366" s="223"/>
      <c r="B366" s="224"/>
      <c r="C366" s="248" t="s">
        <v>199</v>
      </c>
      <c r="D366" s="226"/>
      <c r="E366" s="227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16"/>
      <c r="Z366" s="216"/>
      <c r="AA366" s="216"/>
      <c r="AB366" s="216"/>
      <c r="AC366" s="216"/>
      <c r="AD366" s="216"/>
      <c r="AE366" s="216"/>
      <c r="AF366" s="216"/>
      <c r="AG366" s="216" t="s">
        <v>168</v>
      </c>
      <c r="AH366" s="216">
        <v>0</v>
      </c>
      <c r="AI366" s="216"/>
      <c r="AJ366" s="216"/>
      <c r="AK366" s="216"/>
      <c r="AL366" s="216"/>
      <c r="AM366" s="216"/>
      <c r="AN366" s="216"/>
      <c r="AO366" s="216"/>
      <c r="AP366" s="216"/>
      <c r="AQ366" s="216"/>
      <c r="AR366" s="216"/>
      <c r="AS366" s="216"/>
      <c r="AT366" s="216"/>
      <c r="AU366" s="216"/>
      <c r="AV366" s="216"/>
      <c r="AW366" s="216"/>
      <c r="AX366" s="216"/>
      <c r="AY366" s="216"/>
      <c r="AZ366" s="216"/>
      <c r="BA366" s="216"/>
      <c r="BB366" s="216"/>
      <c r="BC366" s="216"/>
      <c r="BD366" s="216"/>
      <c r="BE366" s="216"/>
      <c r="BF366" s="216"/>
      <c r="BG366" s="216"/>
      <c r="BH366" s="216"/>
    </row>
    <row r="367" spans="1:60" outlineLevel="1" x14ac:dyDescent="0.2">
      <c r="A367" s="223"/>
      <c r="B367" s="224"/>
      <c r="C367" s="248" t="s">
        <v>340</v>
      </c>
      <c r="D367" s="226"/>
      <c r="E367" s="227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16"/>
      <c r="Z367" s="216"/>
      <c r="AA367" s="216"/>
      <c r="AB367" s="216"/>
      <c r="AC367" s="216"/>
      <c r="AD367" s="216"/>
      <c r="AE367" s="216"/>
      <c r="AF367" s="216"/>
      <c r="AG367" s="216" t="s">
        <v>168</v>
      </c>
      <c r="AH367" s="216">
        <v>0</v>
      </c>
      <c r="AI367" s="216"/>
      <c r="AJ367" s="216"/>
      <c r="AK367" s="216"/>
      <c r="AL367" s="216"/>
      <c r="AM367" s="216"/>
      <c r="AN367" s="216"/>
      <c r="AO367" s="216"/>
      <c r="AP367" s="216"/>
      <c r="AQ367" s="216"/>
      <c r="AR367" s="216"/>
      <c r="AS367" s="216"/>
      <c r="AT367" s="216"/>
      <c r="AU367" s="216"/>
      <c r="AV367" s="216"/>
      <c r="AW367" s="216"/>
      <c r="AX367" s="216"/>
      <c r="AY367" s="216"/>
      <c r="AZ367" s="216"/>
      <c r="BA367" s="216"/>
      <c r="BB367" s="216"/>
      <c r="BC367" s="216"/>
      <c r="BD367" s="216"/>
      <c r="BE367" s="216"/>
      <c r="BF367" s="216"/>
      <c r="BG367" s="216"/>
      <c r="BH367" s="216"/>
    </row>
    <row r="368" spans="1:60" outlineLevel="1" x14ac:dyDescent="0.2">
      <c r="A368" s="223"/>
      <c r="B368" s="224"/>
      <c r="C368" s="248" t="s">
        <v>415</v>
      </c>
      <c r="D368" s="226"/>
      <c r="E368" s="227">
        <v>25.495000000000001</v>
      </c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16"/>
      <c r="Z368" s="216"/>
      <c r="AA368" s="216"/>
      <c r="AB368" s="216"/>
      <c r="AC368" s="216"/>
      <c r="AD368" s="216"/>
      <c r="AE368" s="216"/>
      <c r="AF368" s="216"/>
      <c r="AG368" s="216" t="s">
        <v>168</v>
      </c>
      <c r="AH368" s="216">
        <v>0</v>
      </c>
      <c r="AI368" s="216"/>
      <c r="AJ368" s="216"/>
      <c r="AK368" s="216"/>
      <c r="AL368" s="216"/>
      <c r="AM368" s="216"/>
      <c r="AN368" s="216"/>
      <c r="AO368" s="216"/>
      <c r="AP368" s="216"/>
      <c r="AQ368" s="216"/>
      <c r="AR368" s="216"/>
      <c r="AS368" s="216"/>
      <c r="AT368" s="216"/>
      <c r="AU368" s="216"/>
      <c r="AV368" s="216"/>
      <c r="AW368" s="216"/>
      <c r="AX368" s="216"/>
      <c r="AY368" s="216"/>
      <c r="AZ368" s="216"/>
      <c r="BA368" s="216"/>
      <c r="BB368" s="216"/>
      <c r="BC368" s="216"/>
      <c r="BD368" s="216"/>
      <c r="BE368" s="216"/>
      <c r="BF368" s="216"/>
      <c r="BG368" s="216"/>
      <c r="BH368" s="216"/>
    </row>
    <row r="369" spans="1:60" outlineLevel="1" x14ac:dyDescent="0.2">
      <c r="A369" s="223"/>
      <c r="B369" s="224"/>
      <c r="C369" s="248" t="s">
        <v>416</v>
      </c>
      <c r="D369" s="226"/>
      <c r="E369" s="227">
        <v>10.154999999999999</v>
      </c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16"/>
      <c r="Z369" s="216"/>
      <c r="AA369" s="216"/>
      <c r="AB369" s="216"/>
      <c r="AC369" s="216"/>
      <c r="AD369" s="216"/>
      <c r="AE369" s="216"/>
      <c r="AF369" s="216"/>
      <c r="AG369" s="216" t="s">
        <v>168</v>
      </c>
      <c r="AH369" s="216">
        <v>0</v>
      </c>
      <c r="AI369" s="216"/>
      <c r="AJ369" s="216"/>
      <c r="AK369" s="216"/>
      <c r="AL369" s="216"/>
      <c r="AM369" s="216"/>
      <c r="AN369" s="216"/>
      <c r="AO369" s="216"/>
      <c r="AP369" s="216"/>
      <c r="AQ369" s="216"/>
      <c r="AR369" s="216"/>
      <c r="AS369" s="216"/>
      <c r="AT369" s="216"/>
      <c r="AU369" s="216"/>
      <c r="AV369" s="216"/>
      <c r="AW369" s="216"/>
      <c r="AX369" s="216"/>
      <c r="AY369" s="216"/>
      <c r="AZ369" s="216"/>
      <c r="BA369" s="216"/>
      <c r="BB369" s="216"/>
      <c r="BC369" s="216"/>
      <c r="BD369" s="216"/>
      <c r="BE369" s="216"/>
      <c r="BF369" s="216"/>
      <c r="BG369" s="216"/>
      <c r="BH369" s="216"/>
    </row>
    <row r="370" spans="1:60" outlineLevel="1" x14ac:dyDescent="0.2">
      <c r="A370" s="223"/>
      <c r="B370" s="224"/>
      <c r="C370" s="265" t="s">
        <v>232</v>
      </c>
      <c r="D370" s="252"/>
      <c r="E370" s="253">
        <v>35.65</v>
      </c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16"/>
      <c r="Z370" s="216"/>
      <c r="AA370" s="216"/>
      <c r="AB370" s="216"/>
      <c r="AC370" s="216"/>
      <c r="AD370" s="216"/>
      <c r="AE370" s="216"/>
      <c r="AF370" s="216"/>
      <c r="AG370" s="216" t="s">
        <v>168</v>
      </c>
      <c r="AH370" s="216">
        <v>1</v>
      </c>
      <c r="AI370" s="216"/>
      <c r="AJ370" s="216"/>
      <c r="AK370" s="216"/>
      <c r="AL370" s="216"/>
      <c r="AM370" s="216"/>
      <c r="AN370" s="216"/>
      <c r="AO370" s="216"/>
      <c r="AP370" s="216"/>
      <c r="AQ370" s="216"/>
      <c r="AR370" s="216"/>
      <c r="AS370" s="216"/>
      <c r="AT370" s="216"/>
      <c r="AU370" s="216"/>
      <c r="AV370" s="216"/>
      <c r="AW370" s="216"/>
      <c r="AX370" s="216"/>
      <c r="AY370" s="216"/>
      <c r="AZ370" s="216"/>
      <c r="BA370" s="216"/>
      <c r="BB370" s="216"/>
      <c r="BC370" s="216"/>
      <c r="BD370" s="216"/>
      <c r="BE370" s="216"/>
      <c r="BF370" s="216"/>
      <c r="BG370" s="216"/>
      <c r="BH370" s="216"/>
    </row>
    <row r="371" spans="1:60" outlineLevel="1" x14ac:dyDescent="0.2">
      <c r="A371" s="223"/>
      <c r="B371" s="224"/>
      <c r="C371" s="248" t="s">
        <v>346</v>
      </c>
      <c r="D371" s="226"/>
      <c r="E371" s="227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16"/>
      <c r="Z371" s="216"/>
      <c r="AA371" s="216"/>
      <c r="AB371" s="216"/>
      <c r="AC371" s="216"/>
      <c r="AD371" s="216"/>
      <c r="AE371" s="216"/>
      <c r="AF371" s="216"/>
      <c r="AG371" s="216" t="s">
        <v>168</v>
      </c>
      <c r="AH371" s="216">
        <v>0</v>
      </c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</row>
    <row r="372" spans="1:60" outlineLevel="1" x14ac:dyDescent="0.2">
      <c r="A372" s="223"/>
      <c r="B372" s="224"/>
      <c r="C372" s="248" t="s">
        <v>417</v>
      </c>
      <c r="D372" s="226"/>
      <c r="E372" s="227">
        <v>14.315</v>
      </c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16"/>
      <c r="Z372" s="216"/>
      <c r="AA372" s="216"/>
      <c r="AB372" s="216"/>
      <c r="AC372" s="216"/>
      <c r="AD372" s="216"/>
      <c r="AE372" s="216"/>
      <c r="AF372" s="216"/>
      <c r="AG372" s="216" t="s">
        <v>168</v>
      </c>
      <c r="AH372" s="216">
        <v>0</v>
      </c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</row>
    <row r="373" spans="1:60" outlineLevel="1" x14ac:dyDescent="0.2">
      <c r="A373" s="223"/>
      <c r="B373" s="224"/>
      <c r="C373" s="265" t="s">
        <v>232</v>
      </c>
      <c r="D373" s="252"/>
      <c r="E373" s="253">
        <v>14.315</v>
      </c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16"/>
      <c r="Z373" s="216"/>
      <c r="AA373" s="216"/>
      <c r="AB373" s="216"/>
      <c r="AC373" s="216"/>
      <c r="AD373" s="216"/>
      <c r="AE373" s="216"/>
      <c r="AF373" s="216"/>
      <c r="AG373" s="216" t="s">
        <v>168</v>
      </c>
      <c r="AH373" s="216">
        <v>1</v>
      </c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</row>
    <row r="374" spans="1:60" outlineLevel="1" x14ac:dyDescent="0.2">
      <c r="A374" s="235">
        <v>45</v>
      </c>
      <c r="B374" s="236" t="s">
        <v>418</v>
      </c>
      <c r="C374" s="246" t="s">
        <v>419</v>
      </c>
      <c r="D374" s="237" t="s">
        <v>252</v>
      </c>
      <c r="E374" s="238">
        <v>49.965000000000003</v>
      </c>
      <c r="F374" s="239"/>
      <c r="G374" s="240">
        <f>ROUND(E374*F374,2)</f>
        <v>0</v>
      </c>
      <c r="H374" s="239"/>
      <c r="I374" s="240">
        <f>ROUND(E374*H374,2)</f>
        <v>0</v>
      </c>
      <c r="J374" s="239"/>
      <c r="K374" s="240">
        <f>ROUND(E374*J374,2)</f>
        <v>0</v>
      </c>
      <c r="L374" s="240">
        <v>21</v>
      </c>
      <c r="M374" s="240">
        <f>G374*(1+L374/100)</f>
        <v>0</v>
      </c>
      <c r="N374" s="240">
        <v>0</v>
      </c>
      <c r="O374" s="240">
        <f>ROUND(E374*N374,2)</f>
        <v>0</v>
      </c>
      <c r="P374" s="240">
        <v>0</v>
      </c>
      <c r="Q374" s="240">
        <f>ROUND(E374*P374,2)</f>
        <v>0</v>
      </c>
      <c r="R374" s="240"/>
      <c r="S374" s="240" t="s">
        <v>356</v>
      </c>
      <c r="T374" s="241" t="s">
        <v>155</v>
      </c>
      <c r="U374" s="225">
        <v>0</v>
      </c>
      <c r="V374" s="225">
        <f>ROUND(E374*U374,2)</f>
        <v>0</v>
      </c>
      <c r="W374" s="225"/>
      <c r="X374" s="225" t="s">
        <v>193</v>
      </c>
      <c r="Y374" s="216"/>
      <c r="Z374" s="216"/>
      <c r="AA374" s="216"/>
      <c r="AB374" s="216"/>
      <c r="AC374" s="216"/>
      <c r="AD374" s="216"/>
      <c r="AE374" s="216"/>
      <c r="AF374" s="216"/>
      <c r="AG374" s="216" t="s">
        <v>194</v>
      </c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</row>
    <row r="375" spans="1:60" outlineLevel="1" x14ac:dyDescent="0.2">
      <c r="A375" s="223"/>
      <c r="B375" s="224"/>
      <c r="C375" s="248" t="s">
        <v>198</v>
      </c>
      <c r="D375" s="226"/>
      <c r="E375" s="227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16"/>
      <c r="Z375" s="216"/>
      <c r="AA375" s="216"/>
      <c r="AB375" s="216"/>
      <c r="AC375" s="216"/>
      <c r="AD375" s="216"/>
      <c r="AE375" s="216"/>
      <c r="AF375" s="216"/>
      <c r="AG375" s="216" t="s">
        <v>168</v>
      </c>
      <c r="AH375" s="216">
        <v>0</v>
      </c>
      <c r="AI375" s="216"/>
      <c r="AJ375" s="216"/>
      <c r="AK375" s="216"/>
      <c r="AL375" s="216"/>
      <c r="AM375" s="216"/>
      <c r="AN375" s="216"/>
      <c r="AO375" s="216"/>
      <c r="AP375" s="216"/>
      <c r="AQ375" s="216"/>
      <c r="AR375" s="216"/>
      <c r="AS375" s="216"/>
      <c r="AT375" s="216"/>
      <c r="AU375" s="216"/>
      <c r="AV375" s="216"/>
      <c r="AW375" s="216"/>
      <c r="AX375" s="216"/>
      <c r="AY375" s="216"/>
      <c r="AZ375" s="216"/>
      <c r="BA375" s="216"/>
      <c r="BB375" s="216"/>
      <c r="BC375" s="216"/>
      <c r="BD375" s="216"/>
      <c r="BE375" s="216"/>
      <c r="BF375" s="216"/>
      <c r="BG375" s="216"/>
      <c r="BH375" s="216"/>
    </row>
    <row r="376" spans="1:60" ht="22.5" outlineLevel="1" x14ac:dyDescent="0.2">
      <c r="A376" s="223"/>
      <c r="B376" s="224"/>
      <c r="C376" s="248" t="s">
        <v>387</v>
      </c>
      <c r="D376" s="226"/>
      <c r="E376" s="227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16"/>
      <c r="Z376" s="216"/>
      <c r="AA376" s="216"/>
      <c r="AB376" s="216"/>
      <c r="AC376" s="216"/>
      <c r="AD376" s="216"/>
      <c r="AE376" s="216"/>
      <c r="AF376" s="216"/>
      <c r="AG376" s="216" t="s">
        <v>168</v>
      </c>
      <c r="AH376" s="216">
        <v>0</v>
      </c>
      <c r="AI376" s="216"/>
      <c r="AJ376" s="216"/>
      <c r="AK376" s="216"/>
      <c r="AL376" s="216"/>
      <c r="AM376" s="216"/>
      <c r="AN376" s="216"/>
      <c r="AO376" s="216"/>
      <c r="AP376" s="216"/>
      <c r="AQ376" s="216"/>
      <c r="AR376" s="216"/>
      <c r="AS376" s="216"/>
      <c r="AT376" s="216"/>
      <c r="AU376" s="216"/>
      <c r="AV376" s="216"/>
      <c r="AW376" s="216"/>
      <c r="AX376" s="216"/>
      <c r="AY376" s="216"/>
      <c r="AZ376" s="216"/>
      <c r="BA376" s="216"/>
      <c r="BB376" s="216"/>
      <c r="BC376" s="216"/>
      <c r="BD376" s="216"/>
      <c r="BE376" s="216"/>
      <c r="BF376" s="216"/>
      <c r="BG376" s="216"/>
      <c r="BH376" s="216"/>
    </row>
    <row r="377" spans="1:60" outlineLevel="1" x14ac:dyDescent="0.2">
      <c r="A377" s="223"/>
      <c r="B377" s="224"/>
      <c r="C377" s="248" t="s">
        <v>414</v>
      </c>
      <c r="D377" s="226"/>
      <c r="E377" s="227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16"/>
      <c r="Z377" s="216"/>
      <c r="AA377" s="216"/>
      <c r="AB377" s="216"/>
      <c r="AC377" s="216"/>
      <c r="AD377" s="216"/>
      <c r="AE377" s="216"/>
      <c r="AF377" s="216"/>
      <c r="AG377" s="216" t="s">
        <v>168</v>
      </c>
      <c r="AH377" s="216">
        <v>0</v>
      </c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</row>
    <row r="378" spans="1:60" outlineLevel="1" x14ac:dyDescent="0.2">
      <c r="A378" s="223"/>
      <c r="B378" s="224"/>
      <c r="C378" s="248" t="s">
        <v>199</v>
      </c>
      <c r="D378" s="226"/>
      <c r="E378" s="227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16"/>
      <c r="Z378" s="216"/>
      <c r="AA378" s="216"/>
      <c r="AB378" s="216"/>
      <c r="AC378" s="216"/>
      <c r="AD378" s="216"/>
      <c r="AE378" s="216"/>
      <c r="AF378" s="216"/>
      <c r="AG378" s="216" t="s">
        <v>168</v>
      </c>
      <c r="AH378" s="216">
        <v>0</v>
      </c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</row>
    <row r="379" spans="1:60" outlineLevel="1" x14ac:dyDescent="0.2">
      <c r="A379" s="223"/>
      <c r="B379" s="224"/>
      <c r="C379" s="248" t="s">
        <v>340</v>
      </c>
      <c r="D379" s="226"/>
      <c r="E379" s="227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16"/>
      <c r="Z379" s="216"/>
      <c r="AA379" s="216"/>
      <c r="AB379" s="216"/>
      <c r="AC379" s="216"/>
      <c r="AD379" s="216"/>
      <c r="AE379" s="216"/>
      <c r="AF379" s="216"/>
      <c r="AG379" s="216" t="s">
        <v>168</v>
      </c>
      <c r="AH379" s="216">
        <v>0</v>
      </c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</row>
    <row r="380" spans="1:60" outlineLevel="1" x14ac:dyDescent="0.2">
      <c r="A380" s="223"/>
      <c r="B380" s="224"/>
      <c r="C380" s="248" t="s">
        <v>415</v>
      </c>
      <c r="D380" s="226"/>
      <c r="E380" s="227">
        <v>25.495000000000001</v>
      </c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16"/>
      <c r="Z380" s="216"/>
      <c r="AA380" s="216"/>
      <c r="AB380" s="216"/>
      <c r="AC380" s="216"/>
      <c r="AD380" s="216"/>
      <c r="AE380" s="216"/>
      <c r="AF380" s="216"/>
      <c r="AG380" s="216" t="s">
        <v>168</v>
      </c>
      <c r="AH380" s="216">
        <v>0</v>
      </c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</row>
    <row r="381" spans="1:60" outlineLevel="1" x14ac:dyDescent="0.2">
      <c r="A381" s="223"/>
      <c r="B381" s="224"/>
      <c r="C381" s="248" t="s">
        <v>416</v>
      </c>
      <c r="D381" s="226"/>
      <c r="E381" s="227">
        <v>10.154999999999999</v>
      </c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16"/>
      <c r="Z381" s="216"/>
      <c r="AA381" s="216"/>
      <c r="AB381" s="216"/>
      <c r="AC381" s="216"/>
      <c r="AD381" s="216"/>
      <c r="AE381" s="216"/>
      <c r="AF381" s="216"/>
      <c r="AG381" s="216" t="s">
        <v>168</v>
      </c>
      <c r="AH381" s="216">
        <v>0</v>
      </c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</row>
    <row r="382" spans="1:60" outlineLevel="1" x14ac:dyDescent="0.2">
      <c r="A382" s="223"/>
      <c r="B382" s="224"/>
      <c r="C382" s="265" t="s">
        <v>232</v>
      </c>
      <c r="D382" s="252"/>
      <c r="E382" s="253">
        <v>35.65</v>
      </c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16"/>
      <c r="Z382" s="216"/>
      <c r="AA382" s="216"/>
      <c r="AB382" s="216"/>
      <c r="AC382" s="216"/>
      <c r="AD382" s="216"/>
      <c r="AE382" s="216"/>
      <c r="AF382" s="216"/>
      <c r="AG382" s="216" t="s">
        <v>168</v>
      </c>
      <c r="AH382" s="216">
        <v>1</v>
      </c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</row>
    <row r="383" spans="1:60" outlineLevel="1" x14ac:dyDescent="0.2">
      <c r="A383" s="223"/>
      <c r="B383" s="224"/>
      <c r="C383" s="248" t="s">
        <v>346</v>
      </c>
      <c r="D383" s="226"/>
      <c r="E383" s="227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16"/>
      <c r="Z383" s="216"/>
      <c r="AA383" s="216"/>
      <c r="AB383" s="216"/>
      <c r="AC383" s="216"/>
      <c r="AD383" s="216"/>
      <c r="AE383" s="216"/>
      <c r="AF383" s="216"/>
      <c r="AG383" s="216" t="s">
        <v>168</v>
      </c>
      <c r="AH383" s="216">
        <v>0</v>
      </c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</row>
    <row r="384" spans="1:60" outlineLevel="1" x14ac:dyDescent="0.2">
      <c r="A384" s="223"/>
      <c r="B384" s="224"/>
      <c r="C384" s="248" t="s">
        <v>417</v>
      </c>
      <c r="D384" s="226"/>
      <c r="E384" s="227">
        <v>14.315</v>
      </c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16"/>
      <c r="Z384" s="216"/>
      <c r="AA384" s="216"/>
      <c r="AB384" s="216"/>
      <c r="AC384" s="216"/>
      <c r="AD384" s="216"/>
      <c r="AE384" s="216"/>
      <c r="AF384" s="216"/>
      <c r="AG384" s="216" t="s">
        <v>168</v>
      </c>
      <c r="AH384" s="216">
        <v>0</v>
      </c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</row>
    <row r="385" spans="1:60" outlineLevel="1" x14ac:dyDescent="0.2">
      <c r="A385" s="223"/>
      <c r="B385" s="224"/>
      <c r="C385" s="265" t="s">
        <v>232</v>
      </c>
      <c r="D385" s="252"/>
      <c r="E385" s="253">
        <v>14.315</v>
      </c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16"/>
      <c r="Z385" s="216"/>
      <c r="AA385" s="216"/>
      <c r="AB385" s="216"/>
      <c r="AC385" s="216"/>
      <c r="AD385" s="216"/>
      <c r="AE385" s="216"/>
      <c r="AF385" s="216"/>
      <c r="AG385" s="216" t="s">
        <v>168</v>
      </c>
      <c r="AH385" s="216">
        <v>1</v>
      </c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</row>
    <row r="386" spans="1:60" ht="22.5" outlineLevel="1" x14ac:dyDescent="0.2">
      <c r="A386" s="235">
        <v>46</v>
      </c>
      <c r="B386" s="236" t="s">
        <v>420</v>
      </c>
      <c r="C386" s="246" t="s">
        <v>421</v>
      </c>
      <c r="D386" s="237" t="s">
        <v>259</v>
      </c>
      <c r="E386" s="238">
        <v>121.07355</v>
      </c>
      <c r="F386" s="239"/>
      <c r="G386" s="240">
        <f>ROUND(E386*F386,2)</f>
        <v>0</v>
      </c>
      <c r="H386" s="239"/>
      <c r="I386" s="240">
        <f>ROUND(E386*H386,2)</f>
        <v>0</v>
      </c>
      <c r="J386" s="239"/>
      <c r="K386" s="240">
        <f>ROUND(E386*J386,2)</f>
        <v>0</v>
      </c>
      <c r="L386" s="240">
        <v>21</v>
      </c>
      <c r="M386" s="240">
        <f>G386*(1+L386/100)</f>
        <v>0</v>
      </c>
      <c r="N386" s="240">
        <v>9.4500000000000001E-3</v>
      </c>
      <c r="O386" s="240">
        <f>ROUND(E386*N386,2)</f>
        <v>1.1399999999999999</v>
      </c>
      <c r="P386" s="240">
        <v>0</v>
      </c>
      <c r="Q386" s="240">
        <f>ROUND(E386*P386,2)</f>
        <v>0</v>
      </c>
      <c r="R386" s="240"/>
      <c r="S386" s="240" t="s">
        <v>356</v>
      </c>
      <c r="T386" s="241" t="s">
        <v>155</v>
      </c>
      <c r="U386" s="225">
        <v>8.1000000000000003E-2</v>
      </c>
      <c r="V386" s="225">
        <f>ROUND(E386*U386,2)</f>
        <v>9.81</v>
      </c>
      <c r="W386" s="225"/>
      <c r="X386" s="225" t="s">
        <v>193</v>
      </c>
      <c r="Y386" s="216"/>
      <c r="Z386" s="216"/>
      <c r="AA386" s="216"/>
      <c r="AB386" s="216"/>
      <c r="AC386" s="216"/>
      <c r="AD386" s="216"/>
      <c r="AE386" s="216"/>
      <c r="AF386" s="216"/>
      <c r="AG386" s="216" t="s">
        <v>194</v>
      </c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</row>
    <row r="387" spans="1:60" outlineLevel="1" x14ac:dyDescent="0.2">
      <c r="A387" s="223"/>
      <c r="B387" s="224"/>
      <c r="C387" s="248" t="s">
        <v>198</v>
      </c>
      <c r="D387" s="226"/>
      <c r="E387" s="227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16"/>
      <c r="Z387" s="216"/>
      <c r="AA387" s="216"/>
      <c r="AB387" s="216"/>
      <c r="AC387" s="216"/>
      <c r="AD387" s="216"/>
      <c r="AE387" s="216"/>
      <c r="AF387" s="216"/>
      <c r="AG387" s="216" t="s">
        <v>168</v>
      </c>
      <c r="AH387" s="216">
        <v>0</v>
      </c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</row>
    <row r="388" spans="1:60" ht="22.5" outlineLevel="1" x14ac:dyDescent="0.2">
      <c r="A388" s="223"/>
      <c r="B388" s="224"/>
      <c r="C388" s="248" t="s">
        <v>387</v>
      </c>
      <c r="D388" s="226"/>
      <c r="E388" s="227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16"/>
      <c r="Z388" s="216"/>
      <c r="AA388" s="216"/>
      <c r="AB388" s="216"/>
      <c r="AC388" s="216"/>
      <c r="AD388" s="216"/>
      <c r="AE388" s="216"/>
      <c r="AF388" s="216"/>
      <c r="AG388" s="216" t="s">
        <v>168</v>
      </c>
      <c r="AH388" s="216">
        <v>0</v>
      </c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</row>
    <row r="389" spans="1:60" ht="22.5" outlineLevel="1" x14ac:dyDescent="0.2">
      <c r="A389" s="223"/>
      <c r="B389" s="224"/>
      <c r="C389" s="248" t="s">
        <v>422</v>
      </c>
      <c r="D389" s="226"/>
      <c r="E389" s="227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16"/>
      <c r="Z389" s="216"/>
      <c r="AA389" s="216"/>
      <c r="AB389" s="216"/>
      <c r="AC389" s="216"/>
      <c r="AD389" s="216"/>
      <c r="AE389" s="216"/>
      <c r="AF389" s="216"/>
      <c r="AG389" s="216" t="s">
        <v>168</v>
      </c>
      <c r="AH389" s="216">
        <v>0</v>
      </c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</row>
    <row r="390" spans="1:60" outlineLevel="1" x14ac:dyDescent="0.2">
      <c r="A390" s="223"/>
      <c r="B390" s="224"/>
      <c r="C390" s="248" t="s">
        <v>199</v>
      </c>
      <c r="D390" s="226"/>
      <c r="E390" s="227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16"/>
      <c r="Z390" s="216"/>
      <c r="AA390" s="216"/>
      <c r="AB390" s="216"/>
      <c r="AC390" s="216"/>
      <c r="AD390" s="216"/>
      <c r="AE390" s="216"/>
      <c r="AF390" s="216"/>
      <c r="AG390" s="216" t="s">
        <v>168</v>
      </c>
      <c r="AH390" s="216">
        <v>0</v>
      </c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</row>
    <row r="391" spans="1:60" outlineLevel="1" x14ac:dyDescent="0.2">
      <c r="A391" s="223"/>
      <c r="B391" s="224"/>
      <c r="C391" s="248" t="s">
        <v>340</v>
      </c>
      <c r="D391" s="226"/>
      <c r="E391" s="227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16"/>
      <c r="Z391" s="216"/>
      <c r="AA391" s="216"/>
      <c r="AB391" s="216"/>
      <c r="AC391" s="216"/>
      <c r="AD391" s="216"/>
      <c r="AE391" s="216"/>
      <c r="AF391" s="216"/>
      <c r="AG391" s="216" t="s">
        <v>168</v>
      </c>
      <c r="AH391" s="216">
        <v>0</v>
      </c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</row>
    <row r="392" spans="1:60" outlineLevel="1" x14ac:dyDescent="0.2">
      <c r="A392" s="223"/>
      <c r="B392" s="224"/>
      <c r="C392" s="248" t="s">
        <v>389</v>
      </c>
      <c r="D392" s="226"/>
      <c r="E392" s="227">
        <v>15.297000000000001</v>
      </c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16"/>
      <c r="Z392" s="216"/>
      <c r="AA392" s="216"/>
      <c r="AB392" s="216"/>
      <c r="AC392" s="216"/>
      <c r="AD392" s="216"/>
      <c r="AE392" s="216"/>
      <c r="AF392" s="216"/>
      <c r="AG392" s="216" t="s">
        <v>168</v>
      </c>
      <c r="AH392" s="216">
        <v>0</v>
      </c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</row>
    <row r="393" spans="1:60" outlineLevel="1" x14ac:dyDescent="0.2">
      <c r="A393" s="223"/>
      <c r="B393" s="224"/>
      <c r="C393" s="248" t="s">
        <v>390</v>
      </c>
      <c r="D393" s="226"/>
      <c r="E393" s="227">
        <v>6.093</v>
      </c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16"/>
      <c r="Z393" s="216"/>
      <c r="AA393" s="216"/>
      <c r="AB393" s="216"/>
      <c r="AC393" s="216"/>
      <c r="AD393" s="216"/>
      <c r="AE393" s="216"/>
      <c r="AF393" s="216"/>
      <c r="AG393" s="216" t="s">
        <v>168</v>
      </c>
      <c r="AH393" s="216">
        <v>0</v>
      </c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</row>
    <row r="394" spans="1:60" outlineLevel="1" x14ac:dyDescent="0.2">
      <c r="A394" s="223"/>
      <c r="B394" s="224"/>
      <c r="C394" s="265" t="s">
        <v>232</v>
      </c>
      <c r="D394" s="252"/>
      <c r="E394" s="253">
        <v>21.39</v>
      </c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16"/>
      <c r="Z394" s="216"/>
      <c r="AA394" s="216"/>
      <c r="AB394" s="216"/>
      <c r="AC394" s="216"/>
      <c r="AD394" s="216"/>
      <c r="AE394" s="216"/>
      <c r="AF394" s="216"/>
      <c r="AG394" s="216" t="s">
        <v>168</v>
      </c>
      <c r="AH394" s="216">
        <v>1</v>
      </c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</row>
    <row r="395" spans="1:60" outlineLevel="1" x14ac:dyDescent="0.2">
      <c r="A395" s="223"/>
      <c r="B395" s="224"/>
      <c r="C395" s="248" t="s">
        <v>346</v>
      </c>
      <c r="D395" s="226"/>
      <c r="E395" s="227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16"/>
      <c r="Z395" s="216"/>
      <c r="AA395" s="216"/>
      <c r="AB395" s="216"/>
      <c r="AC395" s="216"/>
      <c r="AD395" s="216"/>
      <c r="AE395" s="216"/>
      <c r="AF395" s="216"/>
      <c r="AG395" s="216" t="s">
        <v>168</v>
      </c>
      <c r="AH395" s="216">
        <v>0</v>
      </c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</row>
    <row r="396" spans="1:60" outlineLevel="1" x14ac:dyDescent="0.2">
      <c r="A396" s="223"/>
      <c r="B396" s="224"/>
      <c r="C396" s="248" t="s">
        <v>391</v>
      </c>
      <c r="D396" s="226"/>
      <c r="E396" s="227">
        <v>8.5890000000000004</v>
      </c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16"/>
      <c r="Z396" s="216"/>
      <c r="AA396" s="216"/>
      <c r="AB396" s="216"/>
      <c r="AC396" s="216"/>
      <c r="AD396" s="216"/>
      <c r="AE396" s="216"/>
      <c r="AF396" s="216"/>
      <c r="AG396" s="216" t="s">
        <v>168</v>
      </c>
      <c r="AH396" s="216">
        <v>0</v>
      </c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</row>
    <row r="397" spans="1:60" outlineLevel="1" x14ac:dyDescent="0.2">
      <c r="A397" s="223"/>
      <c r="B397" s="224"/>
      <c r="C397" s="265" t="s">
        <v>232</v>
      </c>
      <c r="D397" s="252"/>
      <c r="E397" s="253">
        <v>8.5890000000000004</v>
      </c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16"/>
      <c r="Z397" s="216"/>
      <c r="AA397" s="216"/>
      <c r="AB397" s="216"/>
      <c r="AC397" s="216"/>
      <c r="AD397" s="216"/>
      <c r="AE397" s="216"/>
      <c r="AF397" s="216"/>
      <c r="AG397" s="216" t="s">
        <v>168</v>
      </c>
      <c r="AH397" s="216">
        <v>1</v>
      </c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</row>
    <row r="398" spans="1:60" outlineLevel="1" x14ac:dyDescent="0.2">
      <c r="A398" s="223"/>
      <c r="B398" s="224"/>
      <c r="C398" s="248" t="s">
        <v>315</v>
      </c>
      <c r="D398" s="226"/>
      <c r="E398" s="227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16"/>
      <c r="Z398" s="216"/>
      <c r="AA398" s="216"/>
      <c r="AB398" s="216"/>
      <c r="AC398" s="216"/>
      <c r="AD398" s="216"/>
      <c r="AE398" s="216"/>
      <c r="AF398" s="216"/>
      <c r="AG398" s="216" t="s">
        <v>168</v>
      </c>
      <c r="AH398" s="216">
        <v>0</v>
      </c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</row>
    <row r="399" spans="1:60" outlineLevel="1" x14ac:dyDescent="0.2">
      <c r="A399" s="223"/>
      <c r="B399" s="224"/>
      <c r="C399" s="248" t="s">
        <v>396</v>
      </c>
      <c r="D399" s="226"/>
      <c r="E399" s="227">
        <v>43.68</v>
      </c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16"/>
      <c r="Z399" s="216"/>
      <c r="AA399" s="216"/>
      <c r="AB399" s="216"/>
      <c r="AC399" s="216"/>
      <c r="AD399" s="216"/>
      <c r="AE399" s="216"/>
      <c r="AF399" s="216"/>
      <c r="AG399" s="216" t="s">
        <v>168</v>
      </c>
      <c r="AH399" s="216">
        <v>0</v>
      </c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</row>
    <row r="400" spans="1:60" outlineLevel="1" x14ac:dyDescent="0.2">
      <c r="A400" s="223"/>
      <c r="B400" s="224"/>
      <c r="C400" s="248" t="s">
        <v>397</v>
      </c>
      <c r="D400" s="226"/>
      <c r="E400" s="227">
        <v>4.3600000000000003</v>
      </c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16"/>
      <c r="Z400" s="216"/>
      <c r="AA400" s="216"/>
      <c r="AB400" s="216"/>
      <c r="AC400" s="216"/>
      <c r="AD400" s="216"/>
      <c r="AE400" s="216"/>
      <c r="AF400" s="216"/>
      <c r="AG400" s="216" t="s">
        <v>168</v>
      </c>
      <c r="AH400" s="216">
        <v>0</v>
      </c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</row>
    <row r="401" spans="1:60" outlineLevel="1" x14ac:dyDescent="0.2">
      <c r="A401" s="223"/>
      <c r="B401" s="224"/>
      <c r="C401" s="248" t="s">
        <v>398</v>
      </c>
      <c r="D401" s="226"/>
      <c r="E401" s="227">
        <v>4.18</v>
      </c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16"/>
      <c r="Z401" s="216"/>
      <c r="AA401" s="216"/>
      <c r="AB401" s="216"/>
      <c r="AC401" s="216"/>
      <c r="AD401" s="216"/>
      <c r="AE401" s="216"/>
      <c r="AF401" s="216"/>
      <c r="AG401" s="216" t="s">
        <v>168</v>
      </c>
      <c r="AH401" s="216">
        <v>0</v>
      </c>
      <c r="AI401" s="216"/>
      <c r="AJ401" s="216"/>
      <c r="AK401" s="216"/>
      <c r="AL401" s="216"/>
      <c r="AM401" s="216"/>
      <c r="AN401" s="216"/>
      <c r="AO401" s="216"/>
      <c r="AP401" s="216"/>
      <c r="AQ401" s="216"/>
      <c r="AR401" s="216"/>
      <c r="AS401" s="216"/>
      <c r="AT401" s="216"/>
      <c r="AU401" s="216"/>
      <c r="AV401" s="216"/>
      <c r="AW401" s="216"/>
      <c r="AX401" s="216"/>
      <c r="AY401" s="216"/>
      <c r="AZ401" s="216"/>
      <c r="BA401" s="216"/>
      <c r="BB401" s="216"/>
      <c r="BC401" s="216"/>
      <c r="BD401" s="216"/>
      <c r="BE401" s="216"/>
      <c r="BF401" s="216"/>
      <c r="BG401" s="216"/>
      <c r="BH401" s="216"/>
    </row>
    <row r="402" spans="1:60" outlineLevel="1" x14ac:dyDescent="0.2">
      <c r="A402" s="223"/>
      <c r="B402" s="224"/>
      <c r="C402" s="265" t="s">
        <v>232</v>
      </c>
      <c r="D402" s="252"/>
      <c r="E402" s="253">
        <v>52.22</v>
      </c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16"/>
      <c r="Z402" s="216"/>
      <c r="AA402" s="216"/>
      <c r="AB402" s="216"/>
      <c r="AC402" s="216"/>
      <c r="AD402" s="216"/>
      <c r="AE402" s="216"/>
      <c r="AF402" s="216"/>
      <c r="AG402" s="216" t="s">
        <v>168</v>
      </c>
      <c r="AH402" s="216">
        <v>1</v>
      </c>
      <c r="AI402" s="216"/>
      <c r="AJ402" s="216"/>
      <c r="AK402" s="216"/>
      <c r="AL402" s="216"/>
      <c r="AM402" s="216"/>
      <c r="AN402" s="216"/>
      <c r="AO402" s="216"/>
      <c r="AP402" s="216"/>
      <c r="AQ402" s="216"/>
      <c r="AR402" s="216"/>
      <c r="AS402" s="216"/>
      <c r="AT402" s="216"/>
      <c r="AU402" s="216"/>
      <c r="AV402" s="216"/>
      <c r="AW402" s="216"/>
      <c r="AX402" s="216"/>
      <c r="AY402" s="216"/>
      <c r="AZ402" s="216"/>
      <c r="BA402" s="216"/>
      <c r="BB402" s="216"/>
      <c r="BC402" s="216"/>
      <c r="BD402" s="216"/>
      <c r="BE402" s="216"/>
      <c r="BF402" s="216"/>
      <c r="BG402" s="216"/>
      <c r="BH402" s="216"/>
    </row>
    <row r="403" spans="1:60" outlineLevel="1" x14ac:dyDescent="0.2">
      <c r="A403" s="223"/>
      <c r="B403" s="224"/>
      <c r="C403" s="248" t="s">
        <v>315</v>
      </c>
      <c r="D403" s="226"/>
      <c r="E403" s="227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16"/>
      <c r="Z403" s="216"/>
      <c r="AA403" s="216"/>
      <c r="AB403" s="216"/>
      <c r="AC403" s="216"/>
      <c r="AD403" s="216"/>
      <c r="AE403" s="216"/>
      <c r="AF403" s="216"/>
      <c r="AG403" s="216" t="s">
        <v>168</v>
      </c>
      <c r="AH403" s="216">
        <v>0</v>
      </c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</row>
    <row r="404" spans="1:60" outlineLevel="1" x14ac:dyDescent="0.2">
      <c r="A404" s="223"/>
      <c r="B404" s="224"/>
      <c r="C404" s="248" t="s">
        <v>423</v>
      </c>
      <c r="D404" s="226"/>
      <c r="E404" s="227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16"/>
      <c r="Z404" s="216"/>
      <c r="AA404" s="216"/>
      <c r="AB404" s="216"/>
      <c r="AC404" s="216"/>
      <c r="AD404" s="216"/>
      <c r="AE404" s="216"/>
      <c r="AF404" s="216"/>
      <c r="AG404" s="216" t="s">
        <v>168</v>
      </c>
      <c r="AH404" s="216">
        <v>0</v>
      </c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</row>
    <row r="405" spans="1:60" outlineLevel="1" x14ac:dyDescent="0.2">
      <c r="A405" s="223"/>
      <c r="B405" s="224"/>
      <c r="C405" s="248" t="s">
        <v>199</v>
      </c>
      <c r="D405" s="226"/>
      <c r="E405" s="227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16"/>
      <c r="Z405" s="216"/>
      <c r="AA405" s="216"/>
      <c r="AB405" s="216"/>
      <c r="AC405" s="216"/>
      <c r="AD405" s="216"/>
      <c r="AE405" s="216"/>
      <c r="AF405" s="216"/>
      <c r="AG405" s="216" t="s">
        <v>168</v>
      </c>
      <c r="AH405" s="216">
        <v>0</v>
      </c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</row>
    <row r="406" spans="1:60" ht="22.5" outlineLevel="1" x14ac:dyDescent="0.2">
      <c r="A406" s="223"/>
      <c r="B406" s="224"/>
      <c r="C406" s="248" t="s">
        <v>392</v>
      </c>
      <c r="D406" s="226"/>
      <c r="E406" s="227">
        <v>3.5787499999999999</v>
      </c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16"/>
      <c r="Z406" s="216"/>
      <c r="AA406" s="216"/>
      <c r="AB406" s="216"/>
      <c r="AC406" s="216"/>
      <c r="AD406" s="216"/>
      <c r="AE406" s="216"/>
      <c r="AF406" s="216"/>
      <c r="AG406" s="216" t="s">
        <v>168</v>
      </c>
      <c r="AH406" s="216">
        <v>0</v>
      </c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</row>
    <row r="407" spans="1:60" ht="22.5" outlineLevel="1" x14ac:dyDescent="0.2">
      <c r="A407" s="223"/>
      <c r="B407" s="224"/>
      <c r="C407" s="248" t="s">
        <v>393</v>
      </c>
      <c r="D407" s="226"/>
      <c r="E407" s="227">
        <v>15.148400000000001</v>
      </c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16"/>
      <c r="Z407" s="216"/>
      <c r="AA407" s="216"/>
      <c r="AB407" s="216"/>
      <c r="AC407" s="216"/>
      <c r="AD407" s="216"/>
      <c r="AE407" s="216"/>
      <c r="AF407" s="216"/>
      <c r="AG407" s="216" t="s">
        <v>168</v>
      </c>
      <c r="AH407" s="216">
        <v>0</v>
      </c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</row>
    <row r="408" spans="1:60" outlineLevel="1" x14ac:dyDescent="0.2">
      <c r="A408" s="223"/>
      <c r="B408" s="224"/>
      <c r="C408" s="248" t="s">
        <v>394</v>
      </c>
      <c r="D408" s="226"/>
      <c r="E408" s="227">
        <v>10.147500000000001</v>
      </c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16"/>
      <c r="Z408" s="216"/>
      <c r="AA408" s="216"/>
      <c r="AB408" s="216"/>
      <c r="AC408" s="216"/>
      <c r="AD408" s="216"/>
      <c r="AE408" s="216"/>
      <c r="AF408" s="216"/>
      <c r="AG408" s="216" t="s">
        <v>168</v>
      </c>
      <c r="AH408" s="216">
        <v>0</v>
      </c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</row>
    <row r="409" spans="1:60" ht="22.5" outlineLevel="1" x14ac:dyDescent="0.2">
      <c r="A409" s="223"/>
      <c r="B409" s="224"/>
      <c r="C409" s="248" t="s">
        <v>395</v>
      </c>
      <c r="D409" s="226"/>
      <c r="E409" s="227">
        <v>9.9999000000000002</v>
      </c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16"/>
      <c r="Z409" s="216"/>
      <c r="AA409" s="216"/>
      <c r="AB409" s="216"/>
      <c r="AC409" s="216"/>
      <c r="AD409" s="216"/>
      <c r="AE409" s="216"/>
      <c r="AF409" s="216"/>
      <c r="AG409" s="216" t="s">
        <v>168</v>
      </c>
      <c r="AH409" s="216">
        <v>0</v>
      </c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</row>
    <row r="410" spans="1:60" outlineLevel="1" x14ac:dyDescent="0.2">
      <c r="A410" s="223"/>
      <c r="B410" s="224"/>
      <c r="C410" s="265" t="s">
        <v>232</v>
      </c>
      <c r="D410" s="252"/>
      <c r="E410" s="253">
        <v>38.874549999999999</v>
      </c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16"/>
      <c r="Z410" s="216"/>
      <c r="AA410" s="216"/>
      <c r="AB410" s="216"/>
      <c r="AC410" s="216"/>
      <c r="AD410" s="216"/>
      <c r="AE410" s="216"/>
      <c r="AF410" s="216"/>
      <c r="AG410" s="216" t="s">
        <v>168</v>
      </c>
      <c r="AH410" s="216">
        <v>1</v>
      </c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</row>
    <row r="411" spans="1:60" ht="22.5" outlineLevel="1" x14ac:dyDescent="0.2">
      <c r="A411" s="235">
        <v>47</v>
      </c>
      <c r="B411" s="236" t="s">
        <v>424</v>
      </c>
      <c r="C411" s="246" t="s">
        <v>425</v>
      </c>
      <c r="D411" s="237" t="s">
        <v>259</v>
      </c>
      <c r="E411" s="238">
        <v>73.205299999999994</v>
      </c>
      <c r="F411" s="239"/>
      <c r="G411" s="240">
        <f>ROUND(E411*F411,2)</f>
        <v>0</v>
      </c>
      <c r="H411" s="239"/>
      <c r="I411" s="240">
        <f>ROUND(E411*H411,2)</f>
        <v>0</v>
      </c>
      <c r="J411" s="239"/>
      <c r="K411" s="240">
        <f>ROUND(E411*J411,2)</f>
        <v>0</v>
      </c>
      <c r="L411" s="240">
        <v>21</v>
      </c>
      <c r="M411" s="240">
        <f>G411*(1+L411/100)</f>
        <v>0</v>
      </c>
      <c r="N411" s="240">
        <v>3.9690000000000003E-2</v>
      </c>
      <c r="O411" s="240">
        <f>ROUND(E411*N411,2)</f>
        <v>2.91</v>
      </c>
      <c r="P411" s="240">
        <v>0</v>
      </c>
      <c r="Q411" s="240">
        <f>ROUND(E411*P411,2)</f>
        <v>0</v>
      </c>
      <c r="R411" s="240"/>
      <c r="S411" s="240" t="s">
        <v>356</v>
      </c>
      <c r="T411" s="241" t="s">
        <v>155</v>
      </c>
      <c r="U411" s="225">
        <v>0.48</v>
      </c>
      <c r="V411" s="225">
        <f>ROUND(E411*U411,2)</f>
        <v>35.14</v>
      </c>
      <c r="W411" s="225"/>
      <c r="X411" s="225" t="s">
        <v>193</v>
      </c>
      <c r="Y411" s="216"/>
      <c r="Z411" s="216"/>
      <c r="AA411" s="216"/>
      <c r="AB411" s="216"/>
      <c r="AC411" s="216"/>
      <c r="AD411" s="216"/>
      <c r="AE411" s="216"/>
      <c r="AF411" s="216"/>
      <c r="AG411" s="216" t="s">
        <v>194</v>
      </c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</row>
    <row r="412" spans="1:60" outlineLevel="1" x14ac:dyDescent="0.2">
      <c r="A412" s="223"/>
      <c r="B412" s="224"/>
      <c r="C412" s="248" t="s">
        <v>198</v>
      </c>
      <c r="D412" s="226"/>
      <c r="E412" s="227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16"/>
      <c r="Z412" s="216"/>
      <c r="AA412" s="216"/>
      <c r="AB412" s="216"/>
      <c r="AC412" s="216"/>
      <c r="AD412" s="216"/>
      <c r="AE412" s="216"/>
      <c r="AF412" s="216"/>
      <c r="AG412" s="216" t="s">
        <v>168</v>
      </c>
      <c r="AH412" s="216">
        <v>0</v>
      </c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</row>
    <row r="413" spans="1:60" ht="22.5" outlineLevel="1" x14ac:dyDescent="0.2">
      <c r="A413" s="223"/>
      <c r="B413" s="224"/>
      <c r="C413" s="248" t="s">
        <v>387</v>
      </c>
      <c r="D413" s="226"/>
      <c r="E413" s="227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16"/>
      <c r="Z413" s="216"/>
      <c r="AA413" s="216"/>
      <c r="AB413" s="216"/>
      <c r="AC413" s="216"/>
      <c r="AD413" s="216"/>
      <c r="AE413" s="216"/>
      <c r="AF413" s="216"/>
      <c r="AG413" s="216" t="s">
        <v>168</v>
      </c>
      <c r="AH413" s="216">
        <v>0</v>
      </c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</row>
    <row r="414" spans="1:60" outlineLevel="1" x14ac:dyDescent="0.2">
      <c r="A414" s="223"/>
      <c r="B414" s="224"/>
      <c r="C414" s="248" t="s">
        <v>199</v>
      </c>
      <c r="D414" s="226"/>
      <c r="E414" s="227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16"/>
      <c r="Z414" s="216"/>
      <c r="AA414" s="216"/>
      <c r="AB414" s="216"/>
      <c r="AC414" s="216"/>
      <c r="AD414" s="216"/>
      <c r="AE414" s="216"/>
      <c r="AF414" s="216"/>
      <c r="AG414" s="216" t="s">
        <v>168</v>
      </c>
      <c r="AH414" s="216">
        <v>0</v>
      </c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</row>
    <row r="415" spans="1:60" outlineLevel="1" x14ac:dyDescent="0.2">
      <c r="A415" s="223"/>
      <c r="B415" s="224"/>
      <c r="C415" s="248" t="s">
        <v>426</v>
      </c>
      <c r="D415" s="226"/>
      <c r="E415" s="227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16"/>
      <c r="Z415" s="216"/>
      <c r="AA415" s="216"/>
      <c r="AB415" s="216"/>
      <c r="AC415" s="216"/>
      <c r="AD415" s="216"/>
      <c r="AE415" s="216"/>
      <c r="AF415" s="216"/>
      <c r="AG415" s="216" t="s">
        <v>168</v>
      </c>
      <c r="AH415" s="216">
        <v>0</v>
      </c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</row>
    <row r="416" spans="1:60" outlineLevel="1" x14ac:dyDescent="0.2">
      <c r="A416" s="223"/>
      <c r="B416" s="224"/>
      <c r="C416" s="248" t="s">
        <v>427</v>
      </c>
      <c r="D416" s="226"/>
      <c r="E416" s="227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16"/>
      <c r="Z416" s="216"/>
      <c r="AA416" s="216"/>
      <c r="AB416" s="216"/>
      <c r="AC416" s="216"/>
      <c r="AD416" s="216"/>
      <c r="AE416" s="216"/>
      <c r="AF416" s="216"/>
      <c r="AG416" s="216" t="s">
        <v>168</v>
      </c>
      <c r="AH416" s="216">
        <v>0</v>
      </c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</row>
    <row r="417" spans="1:60" outlineLevel="1" x14ac:dyDescent="0.2">
      <c r="A417" s="223"/>
      <c r="B417" s="224"/>
      <c r="C417" s="248" t="s">
        <v>199</v>
      </c>
      <c r="D417" s="226"/>
      <c r="E417" s="227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16"/>
      <c r="Z417" s="216"/>
      <c r="AA417" s="216"/>
      <c r="AB417" s="216"/>
      <c r="AC417" s="216"/>
      <c r="AD417" s="216"/>
      <c r="AE417" s="216"/>
      <c r="AF417" s="216"/>
      <c r="AG417" s="216" t="s">
        <v>168</v>
      </c>
      <c r="AH417" s="216">
        <v>0</v>
      </c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</row>
    <row r="418" spans="1:60" outlineLevel="1" x14ac:dyDescent="0.2">
      <c r="A418" s="223"/>
      <c r="B418" s="224"/>
      <c r="C418" s="248" t="s">
        <v>340</v>
      </c>
      <c r="D418" s="226"/>
      <c r="E418" s="227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16"/>
      <c r="Z418" s="216"/>
      <c r="AA418" s="216"/>
      <c r="AB418" s="216"/>
      <c r="AC418" s="216"/>
      <c r="AD418" s="216"/>
      <c r="AE418" s="216"/>
      <c r="AF418" s="216"/>
      <c r="AG418" s="216" t="s">
        <v>168</v>
      </c>
      <c r="AH418" s="216">
        <v>0</v>
      </c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</row>
    <row r="419" spans="1:60" outlineLevel="1" x14ac:dyDescent="0.2">
      <c r="A419" s="223"/>
      <c r="B419" s="224"/>
      <c r="C419" s="248" t="s">
        <v>428</v>
      </c>
      <c r="D419" s="226"/>
      <c r="E419" s="227">
        <v>10.7079</v>
      </c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16"/>
      <c r="Z419" s="216"/>
      <c r="AA419" s="216"/>
      <c r="AB419" s="216"/>
      <c r="AC419" s="216"/>
      <c r="AD419" s="216"/>
      <c r="AE419" s="216"/>
      <c r="AF419" s="216"/>
      <c r="AG419" s="216" t="s">
        <v>168</v>
      </c>
      <c r="AH419" s="216">
        <v>0</v>
      </c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</row>
    <row r="420" spans="1:60" outlineLevel="1" x14ac:dyDescent="0.2">
      <c r="A420" s="223"/>
      <c r="B420" s="224"/>
      <c r="C420" s="248" t="s">
        <v>429</v>
      </c>
      <c r="D420" s="226"/>
      <c r="E420" s="227">
        <v>4.2651000000000003</v>
      </c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16"/>
      <c r="Z420" s="216"/>
      <c r="AA420" s="216"/>
      <c r="AB420" s="216"/>
      <c r="AC420" s="216"/>
      <c r="AD420" s="216"/>
      <c r="AE420" s="216"/>
      <c r="AF420" s="216"/>
      <c r="AG420" s="216" t="s">
        <v>168</v>
      </c>
      <c r="AH420" s="216">
        <v>0</v>
      </c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</row>
    <row r="421" spans="1:60" outlineLevel="1" x14ac:dyDescent="0.2">
      <c r="A421" s="223"/>
      <c r="B421" s="224"/>
      <c r="C421" s="265" t="s">
        <v>232</v>
      </c>
      <c r="D421" s="252"/>
      <c r="E421" s="253">
        <v>14.973000000000001</v>
      </c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16"/>
      <c r="Z421" s="216"/>
      <c r="AA421" s="216"/>
      <c r="AB421" s="216"/>
      <c r="AC421" s="216"/>
      <c r="AD421" s="216"/>
      <c r="AE421" s="216"/>
      <c r="AF421" s="216"/>
      <c r="AG421" s="216" t="s">
        <v>168</v>
      </c>
      <c r="AH421" s="216">
        <v>1</v>
      </c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</row>
    <row r="422" spans="1:60" outlineLevel="1" x14ac:dyDescent="0.2">
      <c r="A422" s="223"/>
      <c r="B422" s="224"/>
      <c r="C422" s="248" t="s">
        <v>346</v>
      </c>
      <c r="D422" s="226"/>
      <c r="E422" s="227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16"/>
      <c r="Z422" s="216"/>
      <c r="AA422" s="216"/>
      <c r="AB422" s="216"/>
      <c r="AC422" s="216"/>
      <c r="AD422" s="216"/>
      <c r="AE422" s="216"/>
      <c r="AF422" s="216"/>
      <c r="AG422" s="216" t="s">
        <v>168</v>
      </c>
      <c r="AH422" s="216">
        <v>0</v>
      </c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</row>
    <row r="423" spans="1:60" outlineLevel="1" x14ac:dyDescent="0.2">
      <c r="A423" s="223"/>
      <c r="B423" s="224"/>
      <c r="C423" s="248" t="s">
        <v>430</v>
      </c>
      <c r="D423" s="226"/>
      <c r="E423" s="227">
        <v>6.0122999999999998</v>
      </c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16"/>
      <c r="Z423" s="216"/>
      <c r="AA423" s="216"/>
      <c r="AB423" s="216"/>
      <c r="AC423" s="216"/>
      <c r="AD423" s="216"/>
      <c r="AE423" s="216"/>
      <c r="AF423" s="216"/>
      <c r="AG423" s="216" t="s">
        <v>168</v>
      </c>
      <c r="AH423" s="216">
        <v>0</v>
      </c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</row>
    <row r="424" spans="1:60" outlineLevel="1" x14ac:dyDescent="0.2">
      <c r="A424" s="223"/>
      <c r="B424" s="224"/>
      <c r="C424" s="265" t="s">
        <v>232</v>
      </c>
      <c r="D424" s="252"/>
      <c r="E424" s="253">
        <v>6.0122999999999998</v>
      </c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16"/>
      <c r="Z424" s="216"/>
      <c r="AA424" s="216"/>
      <c r="AB424" s="216"/>
      <c r="AC424" s="216"/>
      <c r="AD424" s="216"/>
      <c r="AE424" s="216"/>
      <c r="AF424" s="216"/>
      <c r="AG424" s="216" t="s">
        <v>168</v>
      </c>
      <c r="AH424" s="216">
        <v>1</v>
      </c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</row>
    <row r="425" spans="1:60" outlineLevel="1" x14ac:dyDescent="0.2">
      <c r="A425" s="223"/>
      <c r="B425" s="224"/>
      <c r="C425" s="248" t="s">
        <v>315</v>
      </c>
      <c r="D425" s="226"/>
      <c r="E425" s="227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16"/>
      <c r="Z425" s="216"/>
      <c r="AA425" s="216"/>
      <c r="AB425" s="216"/>
      <c r="AC425" s="216"/>
      <c r="AD425" s="216"/>
      <c r="AE425" s="216"/>
      <c r="AF425" s="216"/>
      <c r="AG425" s="216" t="s">
        <v>168</v>
      </c>
      <c r="AH425" s="216">
        <v>0</v>
      </c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</row>
    <row r="426" spans="1:60" outlineLevel="1" x14ac:dyDescent="0.2">
      <c r="A426" s="223"/>
      <c r="B426" s="224"/>
      <c r="C426" s="248" t="s">
        <v>396</v>
      </c>
      <c r="D426" s="226"/>
      <c r="E426" s="227">
        <v>43.68</v>
      </c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16"/>
      <c r="Z426" s="216"/>
      <c r="AA426" s="216"/>
      <c r="AB426" s="216"/>
      <c r="AC426" s="216"/>
      <c r="AD426" s="216"/>
      <c r="AE426" s="216"/>
      <c r="AF426" s="216"/>
      <c r="AG426" s="216" t="s">
        <v>168</v>
      </c>
      <c r="AH426" s="216">
        <v>0</v>
      </c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</row>
    <row r="427" spans="1:60" outlineLevel="1" x14ac:dyDescent="0.2">
      <c r="A427" s="223"/>
      <c r="B427" s="224"/>
      <c r="C427" s="248" t="s">
        <v>397</v>
      </c>
      <c r="D427" s="226"/>
      <c r="E427" s="227">
        <v>4.3600000000000003</v>
      </c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16"/>
      <c r="Z427" s="216"/>
      <c r="AA427" s="216"/>
      <c r="AB427" s="216"/>
      <c r="AC427" s="216"/>
      <c r="AD427" s="216"/>
      <c r="AE427" s="216"/>
      <c r="AF427" s="216"/>
      <c r="AG427" s="216" t="s">
        <v>168</v>
      </c>
      <c r="AH427" s="216">
        <v>0</v>
      </c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</row>
    <row r="428" spans="1:60" outlineLevel="1" x14ac:dyDescent="0.2">
      <c r="A428" s="223"/>
      <c r="B428" s="224"/>
      <c r="C428" s="248" t="s">
        <v>398</v>
      </c>
      <c r="D428" s="226"/>
      <c r="E428" s="227">
        <v>4.18</v>
      </c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16"/>
      <c r="Z428" s="216"/>
      <c r="AA428" s="216"/>
      <c r="AB428" s="216"/>
      <c r="AC428" s="216"/>
      <c r="AD428" s="216"/>
      <c r="AE428" s="216"/>
      <c r="AF428" s="216"/>
      <c r="AG428" s="216" t="s">
        <v>168</v>
      </c>
      <c r="AH428" s="216">
        <v>0</v>
      </c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</row>
    <row r="429" spans="1:60" outlineLevel="1" x14ac:dyDescent="0.2">
      <c r="A429" s="223"/>
      <c r="B429" s="224"/>
      <c r="C429" s="265" t="s">
        <v>232</v>
      </c>
      <c r="D429" s="252"/>
      <c r="E429" s="253">
        <v>52.22</v>
      </c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16"/>
      <c r="Z429" s="216"/>
      <c r="AA429" s="216"/>
      <c r="AB429" s="216"/>
      <c r="AC429" s="216"/>
      <c r="AD429" s="216"/>
      <c r="AE429" s="216"/>
      <c r="AF429" s="216"/>
      <c r="AG429" s="216" t="s">
        <v>168</v>
      </c>
      <c r="AH429" s="216">
        <v>1</v>
      </c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</row>
    <row r="430" spans="1:60" ht="22.5" outlineLevel="1" x14ac:dyDescent="0.2">
      <c r="A430" s="235">
        <v>48</v>
      </c>
      <c r="B430" s="236" t="s">
        <v>431</v>
      </c>
      <c r="C430" s="246" t="s">
        <v>432</v>
      </c>
      <c r="D430" s="237" t="s">
        <v>259</v>
      </c>
      <c r="E430" s="238">
        <v>121.07355</v>
      </c>
      <c r="F430" s="239"/>
      <c r="G430" s="240">
        <f>ROUND(E430*F430,2)</f>
        <v>0</v>
      </c>
      <c r="H430" s="239"/>
      <c r="I430" s="240">
        <f>ROUND(E430*H430,2)</f>
        <v>0</v>
      </c>
      <c r="J430" s="239"/>
      <c r="K430" s="240">
        <f>ROUND(E430*J430,2)</f>
        <v>0</v>
      </c>
      <c r="L430" s="240">
        <v>21</v>
      </c>
      <c r="M430" s="240">
        <f>G430*(1+L430/100)</f>
        <v>0</v>
      </c>
      <c r="N430" s="240">
        <v>3.9690000000000003E-2</v>
      </c>
      <c r="O430" s="240">
        <f>ROUND(E430*N430,2)</f>
        <v>4.8099999999999996</v>
      </c>
      <c r="P430" s="240">
        <v>0</v>
      </c>
      <c r="Q430" s="240">
        <f>ROUND(E430*P430,2)</f>
        <v>0</v>
      </c>
      <c r="R430" s="240"/>
      <c r="S430" s="240" t="s">
        <v>356</v>
      </c>
      <c r="T430" s="241" t="s">
        <v>155</v>
      </c>
      <c r="U430" s="225">
        <v>0.42</v>
      </c>
      <c r="V430" s="225">
        <f>ROUND(E430*U430,2)</f>
        <v>50.85</v>
      </c>
      <c r="W430" s="225"/>
      <c r="X430" s="225" t="s">
        <v>193</v>
      </c>
      <c r="Y430" s="216"/>
      <c r="Z430" s="216"/>
      <c r="AA430" s="216"/>
      <c r="AB430" s="216"/>
      <c r="AC430" s="216"/>
      <c r="AD430" s="216"/>
      <c r="AE430" s="216"/>
      <c r="AF430" s="216"/>
      <c r="AG430" s="216" t="s">
        <v>194</v>
      </c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</row>
    <row r="431" spans="1:60" outlineLevel="1" x14ac:dyDescent="0.2">
      <c r="A431" s="223"/>
      <c r="B431" s="224"/>
      <c r="C431" s="248" t="s">
        <v>198</v>
      </c>
      <c r="D431" s="226"/>
      <c r="E431" s="227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16"/>
      <c r="Z431" s="216"/>
      <c r="AA431" s="216"/>
      <c r="AB431" s="216"/>
      <c r="AC431" s="216"/>
      <c r="AD431" s="216"/>
      <c r="AE431" s="216"/>
      <c r="AF431" s="216"/>
      <c r="AG431" s="216" t="s">
        <v>168</v>
      </c>
      <c r="AH431" s="216">
        <v>0</v>
      </c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</row>
    <row r="432" spans="1:60" ht="22.5" outlineLevel="1" x14ac:dyDescent="0.2">
      <c r="A432" s="223"/>
      <c r="B432" s="224"/>
      <c r="C432" s="248" t="s">
        <v>387</v>
      </c>
      <c r="D432" s="226"/>
      <c r="E432" s="227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16"/>
      <c r="Z432" s="216"/>
      <c r="AA432" s="216"/>
      <c r="AB432" s="216"/>
      <c r="AC432" s="216"/>
      <c r="AD432" s="216"/>
      <c r="AE432" s="216"/>
      <c r="AF432" s="216"/>
      <c r="AG432" s="216" t="s">
        <v>168</v>
      </c>
      <c r="AH432" s="216">
        <v>0</v>
      </c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</row>
    <row r="433" spans="1:60" outlineLevel="1" x14ac:dyDescent="0.2">
      <c r="A433" s="223"/>
      <c r="B433" s="224"/>
      <c r="C433" s="248" t="s">
        <v>433</v>
      </c>
      <c r="D433" s="226"/>
      <c r="E433" s="227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16"/>
      <c r="Z433" s="216"/>
      <c r="AA433" s="216"/>
      <c r="AB433" s="216"/>
      <c r="AC433" s="216"/>
      <c r="AD433" s="216"/>
      <c r="AE433" s="216"/>
      <c r="AF433" s="216"/>
      <c r="AG433" s="216" t="s">
        <v>168</v>
      </c>
      <c r="AH433" s="216">
        <v>0</v>
      </c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</row>
    <row r="434" spans="1:60" outlineLevel="1" x14ac:dyDescent="0.2">
      <c r="A434" s="223"/>
      <c r="B434" s="224"/>
      <c r="C434" s="248" t="s">
        <v>199</v>
      </c>
      <c r="D434" s="226"/>
      <c r="E434" s="227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16"/>
      <c r="Z434" s="216"/>
      <c r="AA434" s="216"/>
      <c r="AB434" s="216"/>
      <c r="AC434" s="216"/>
      <c r="AD434" s="216"/>
      <c r="AE434" s="216"/>
      <c r="AF434" s="216"/>
      <c r="AG434" s="216" t="s">
        <v>168</v>
      </c>
      <c r="AH434" s="216">
        <v>0</v>
      </c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</row>
    <row r="435" spans="1:60" outlineLevel="1" x14ac:dyDescent="0.2">
      <c r="A435" s="223"/>
      <c r="B435" s="224"/>
      <c r="C435" s="248" t="s">
        <v>340</v>
      </c>
      <c r="D435" s="226"/>
      <c r="E435" s="227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16"/>
      <c r="Z435" s="216"/>
      <c r="AA435" s="216"/>
      <c r="AB435" s="216"/>
      <c r="AC435" s="216"/>
      <c r="AD435" s="216"/>
      <c r="AE435" s="216"/>
      <c r="AF435" s="216"/>
      <c r="AG435" s="216" t="s">
        <v>168</v>
      </c>
      <c r="AH435" s="216">
        <v>0</v>
      </c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</row>
    <row r="436" spans="1:60" outlineLevel="1" x14ac:dyDescent="0.2">
      <c r="A436" s="223"/>
      <c r="B436" s="224"/>
      <c r="C436" s="248" t="s">
        <v>389</v>
      </c>
      <c r="D436" s="226"/>
      <c r="E436" s="227">
        <v>15.297000000000001</v>
      </c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16"/>
      <c r="Z436" s="216"/>
      <c r="AA436" s="216"/>
      <c r="AB436" s="216"/>
      <c r="AC436" s="216"/>
      <c r="AD436" s="216"/>
      <c r="AE436" s="216"/>
      <c r="AF436" s="216"/>
      <c r="AG436" s="216" t="s">
        <v>168</v>
      </c>
      <c r="AH436" s="216">
        <v>0</v>
      </c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</row>
    <row r="437" spans="1:60" outlineLevel="1" x14ac:dyDescent="0.2">
      <c r="A437" s="223"/>
      <c r="B437" s="224"/>
      <c r="C437" s="248" t="s">
        <v>390</v>
      </c>
      <c r="D437" s="226"/>
      <c r="E437" s="227">
        <v>6.093</v>
      </c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16"/>
      <c r="Z437" s="216"/>
      <c r="AA437" s="216"/>
      <c r="AB437" s="216"/>
      <c r="AC437" s="216"/>
      <c r="AD437" s="216"/>
      <c r="AE437" s="216"/>
      <c r="AF437" s="216"/>
      <c r="AG437" s="216" t="s">
        <v>168</v>
      </c>
      <c r="AH437" s="216">
        <v>0</v>
      </c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</row>
    <row r="438" spans="1:60" outlineLevel="1" x14ac:dyDescent="0.2">
      <c r="A438" s="223"/>
      <c r="B438" s="224"/>
      <c r="C438" s="265" t="s">
        <v>232</v>
      </c>
      <c r="D438" s="252"/>
      <c r="E438" s="253">
        <v>21.39</v>
      </c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16"/>
      <c r="Z438" s="216"/>
      <c r="AA438" s="216"/>
      <c r="AB438" s="216"/>
      <c r="AC438" s="216"/>
      <c r="AD438" s="216"/>
      <c r="AE438" s="216"/>
      <c r="AF438" s="216"/>
      <c r="AG438" s="216" t="s">
        <v>168</v>
      </c>
      <c r="AH438" s="216">
        <v>1</v>
      </c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</row>
    <row r="439" spans="1:60" outlineLevel="1" x14ac:dyDescent="0.2">
      <c r="A439" s="223"/>
      <c r="B439" s="224"/>
      <c r="C439" s="248" t="s">
        <v>346</v>
      </c>
      <c r="D439" s="226"/>
      <c r="E439" s="227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16"/>
      <c r="Z439" s="216"/>
      <c r="AA439" s="216"/>
      <c r="AB439" s="216"/>
      <c r="AC439" s="216"/>
      <c r="AD439" s="216"/>
      <c r="AE439" s="216"/>
      <c r="AF439" s="216"/>
      <c r="AG439" s="216" t="s">
        <v>168</v>
      </c>
      <c r="AH439" s="216">
        <v>0</v>
      </c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</row>
    <row r="440" spans="1:60" outlineLevel="1" x14ac:dyDescent="0.2">
      <c r="A440" s="223"/>
      <c r="B440" s="224"/>
      <c r="C440" s="248" t="s">
        <v>391</v>
      </c>
      <c r="D440" s="226"/>
      <c r="E440" s="227">
        <v>8.5890000000000004</v>
      </c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16"/>
      <c r="Z440" s="216"/>
      <c r="AA440" s="216"/>
      <c r="AB440" s="216"/>
      <c r="AC440" s="216"/>
      <c r="AD440" s="216"/>
      <c r="AE440" s="216"/>
      <c r="AF440" s="216"/>
      <c r="AG440" s="216" t="s">
        <v>168</v>
      </c>
      <c r="AH440" s="216">
        <v>0</v>
      </c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</row>
    <row r="441" spans="1:60" outlineLevel="1" x14ac:dyDescent="0.2">
      <c r="A441" s="223"/>
      <c r="B441" s="224"/>
      <c r="C441" s="265" t="s">
        <v>232</v>
      </c>
      <c r="D441" s="252"/>
      <c r="E441" s="253">
        <v>8.5890000000000004</v>
      </c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16"/>
      <c r="Z441" s="216"/>
      <c r="AA441" s="216"/>
      <c r="AB441" s="216"/>
      <c r="AC441" s="216"/>
      <c r="AD441" s="216"/>
      <c r="AE441" s="216"/>
      <c r="AF441" s="216"/>
      <c r="AG441" s="216" t="s">
        <v>168</v>
      </c>
      <c r="AH441" s="216">
        <v>1</v>
      </c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</row>
    <row r="442" spans="1:60" outlineLevel="1" x14ac:dyDescent="0.2">
      <c r="A442" s="223"/>
      <c r="B442" s="224"/>
      <c r="C442" s="248" t="s">
        <v>315</v>
      </c>
      <c r="D442" s="226"/>
      <c r="E442" s="227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16"/>
      <c r="Z442" s="216"/>
      <c r="AA442" s="216"/>
      <c r="AB442" s="216"/>
      <c r="AC442" s="216"/>
      <c r="AD442" s="216"/>
      <c r="AE442" s="216"/>
      <c r="AF442" s="216"/>
      <c r="AG442" s="216" t="s">
        <v>168</v>
      </c>
      <c r="AH442" s="216">
        <v>0</v>
      </c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</row>
    <row r="443" spans="1:60" outlineLevel="1" x14ac:dyDescent="0.2">
      <c r="A443" s="223"/>
      <c r="B443" s="224"/>
      <c r="C443" s="248" t="s">
        <v>396</v>
      </c>
      <c r="D443" s="226"/>
      <c r="E443" s="227">
        <v>43.68</v>
      </c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16"/>
      <c r="Z443" s="216"/>
      <c r="AA443" s="216"/>
      <c r="AB443" s="216"/>
      <c r="AC443" s="216"/>
      <c r="AD443" s="216"/>
      <c r="AE443" s="216"/>
      <c r="AF443" s="216"/>
      <c r="AG443" s="216" t="s">
        <v>168</v>
      </c>
      <c r="AH443" s="216">
        <v>0</v>
      </c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</row>
    <row r="444" spans="1:60" outlineLevel="1" x14ac:dyDescent="0.2">
      <c r="A444" s="223"/>
      <c r="B444" s="224"/>
      <c r="C444" s="248" t="s">
        <v>397</v>
      </c>
      <c r="D444" s="226"/>
      <c r="E444" s="227">
        <v>4.3600000000000003</v>
      </c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16"/>
      <c r="Z444" s="216"/>
      <c r="AA444" s="216"/>
      <c r="AB444" s="216"/>
      <c r="AC444" s="216"/>
      <c r="AD444" s="216"/>
      <c r="AE444" s="216"/>
      <c r="AF444" s="216"/>
      <c r="AG444" s="216" t="s">
        <v>168</v>
      </c>
      <c r="AH444" s="216">
        <v>0</v>
      </c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</row>
    <row r="445" spans="1:60" outlineLevel="1" x14ac:dyDescent="0.2">
      <c r="A445" s="223"/>
      <c r="B445" s="224"/>
      <c r="C445" s="248" t="s">
        <v>398</v>
      </c>
      <c r="D445" s="226"/>
      <c r="E445" s="227">
        <v>4.18</v>
      </c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16"/>
      <c r="Z445" s="216"/>
      <c r="AA445" s="216"/>
      <c r="AB445" s="216"/>
      <c r="AC445" s="216"/>
      <c r="AD445" s="216"/>
      <c r="AE445" s="216"/>
      <c r="AF445" s="216"/>
      <c r="AG445" s="216" t="s">
        <v>168</v>
      </c>
      <c r="AH445" s="216">
        <v>0</v>
      </c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</row>
    <row r="446" spans="1:60" outlineLevel="1" x14ac:dyDescent="0.2">
      <c r="A446" s="223"/>
      <c r="B446" s="224"/>
      <c r="C446" s="265" t="s">
        <v>232</v>
      </c>
      <c r="D446" s="252"/>
      <c r="E446" s="253">
        <v>52.22</v>
      </c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16"/>
      <c r="Z446" s="216"/>
      <c r="AA446" s="216"/>
      <c r="AB446" s="216"/>
      <c r="AC446" s="216"/>
      <c r="AD446" s="216"/>
      <c r="AE446" s="216"/>
      <c r="AF446" s="216"/>
      <c r="AG446" s="216" t="s">
        <v>168</v>
      </c>
      <c r="AH446" s="216">
        <v>1</v>
      </c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</row>
    <row r="447" spans="1:60" outlineLevel="1" x14ac:dyDescent="0.2">
      <c r="A447" s="223"/>
      <c r="B447" s="224"/>
      <c r="C447" s="248" t="s">
        <v>315</v>
      </c>
      <c r="D447" s="226"/>
      <c r="E447" s="227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16"/>
      <c r="Z447" s="216"/>
      <c r="AA447" s="216"/>
      <c r="AB447" s="216"/>
      <c r="AC447" s="216"/>
      <c r="AD447" s="216"/>
      <c r="AE447" s="216"/>
      <c r="AF447" s="216"/>
      <c r="AG447" s="216" t="s">
        <v>168</v>
      </c>
      <c r="AH447" s="216">
        <v>0</v>
      </c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</row>
    <row r="448" spans="1:60" ht="22.5" outlineLevel="1" x14ac:dyDescent="0.2">
      <c r="A448" s="223"/>
      <c r="B448" s="224"/>
      <c r="C448" s="248" t="s">
        <v>392</v>
      </c>
      <c r="D448" s="226"/>
      <c r="E448" s="227">
        <v>3.5787499999999999</v>
      </c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16"/>
      <c r="Z448" s="216"/>
      <c r="AA448" s="216"/>
      <c r="AB448" s="216"/>
      <c r="AC448" s="216"/>
      <c r="AD448" s="216"/>
      <c r="AE448" s="216"/>
      <c r="AF448" s="216"/>
      <c r="AG448" s="216" t="s">
        <v>168</v>
      </c>
      <c r="AH448" s="216">
        <v>0</v>
      </c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</row>
    <row r="449" spans="1:60" ht="22.5" outlineLevel="1" x14ac:dyDescent="0.2">
      <c r="A449" s="223"/>
      <c r="B449" s="224"/>
      <c r="C449" s="248" t="s">
        <v>393</v>
      </c>
      <c r="D449" s="226"/>
      <c r="E449" s="227">
        <v>15.148400000000001</v>
      </c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16"/>
      <c r="Z449" s="216"/>
      <c r="AA449" s="216"/>
      <c r="AB449" s="216"/>
      <c r="AC449" s="216"/>
      <c r="AD449" s="216"/>
      <c r="AE449" s="216"/>
      <c r="AF449" s="216"/>
      <c r="AG449" s="216" t="s">
        <v>168</v>
      </c>
      <c r="AH449" s="216">
        <v>0</v>
      </c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</row>
    <row r="450" spans="1:60" outlineLevel="1" x14ac:dyDescent="0.2">
      <c r="A450" s="223"/>
      <c r="B450" s="224"/>
      <c r="C450" s="248" t="s">
        <v>394</v>
      </c>
      <c r="D450" s="226"/>
      <c r="E450" s="227">
        <v>10.147500000000001</v>
      </c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16"/>
      <c r="Z450" s="216"/>
      <c r="AA450" s="216"/>
      <c r="AB450" s="216"/>
      <c r="AC450" s="216"/>
      <c r="AD450" s="216"/>
      <c r="AE450" s="216"/>
      <c r="AF450" s="216"/>
      <c r="AG450" s="216" t="s">
        <v>168</v>
      </c>
      <c r="AH450" s="216">
        <v>0</v>
      </c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</row>
    <row r="451" spans="1:60" ht="22.5" outlineLevel="1" x14ac:dyDescent="0.2">
      <c r="A451" s="223"/>
      <c r="B451" s="224"/>
      <c r="C451" s="248" t="s">
        <v>395</v>
      </c>
      <c r="D451" s="226"/>
      <c r="E451" s="227">
        <v>9.9999000000000002</v>
      </c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16"/>
      <c r="Z451" s="216"/>
      <c r="AA451" s="216"/>
      <c r="AB451" s="216"/>
      <c r="AC451" s="216"/>
      <c r="AD451" s="216"/>
      <c r="AE451" s="216"/>
      <c r="AF451" s="216"/>
      <c r="AG451" s="216" t="s">
        <v>168</v>
      </c>
      <c r="AH451" s="216">
        <v>0</v>
      </c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</row>
    <row r="452" spans="1:60" outlineLevel="1" x14ac:dyDescent="0.2">
      <c r="A452" s="223"/>
      <c r="B452" s="224"/>
      <c r="C452" s="265" t="s">
        <v>232</v>
      </c>
      <c r="D452" s="252"/>
      <c r="E452" s="253">
        <v>38.874549999999999</v>
      </c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16"/>
      <c r="Z452" s="216"/>
      <c r="AA452" s="216"/>
      <c r="AB452" s="216"/>
      <c r="AC452" s="216"/>
      <c r="AD452" s="216"/>
      <c r="AE452" s="216"/>
      <c r="AF452" s="216"/>
      <c r="AG452" s="216" t="s">
        <v>168</v>
      </c>
      <c r="AH452" s="216">
        <v>1</v>
      </c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</row>
    <row r="453" spans="1:60" ht="22.5" outlineLevel="1" x14ac:dyDescent="0.2">
      <c r="A453" s="235">
        <v>49</v>
      </c>
      <c r="B453" s="236" t="s">
        <v>434</v>
      </c>
      <c r="C453" s="246" t="s">
        <v>435</v>
      </c>
      <c r="D453" s="237" t="s">
        <v>259</v>
      </c>
      <c r="E453" s="238">
        <v>121.07355</v>
      </c>
      <c r="F453" s="239"/>
      <c r="G453" s="240">
        <f>ROUND(E453*F453,2)</f>
        <v>0</v>
      </c>
      <c r="H453" s="239"/>
      <c r="I453" s="240">
        <f>ROUND(E453*H453,2)</f>
        <v>0</v>
      </c>
      <c r="J453" s="239"/>
      <c r="K453" s="240">
        <f>ROUND(E453*J453,2)</f>
        <v>0</v>
      </c>
      <c r="L453" s="240">
        <v>21</v>
      </c>
      <c r="M453" s="240">
        <f>G453*(1+L453/100)</f>
        <v>0</v>
      </c>
      <c r="N453" s="240">
        <v>1.89E-2</v>
      </c>
      <c r="O453" s="240">
        <f>ROUND(E453*N453,2)</f>
        <v>2.29</v>
      </c>
      <c r="P453" s="240">
        <v>0</v>
      </c>
      <c r="Q453" s="240">
        <f>ROUND(E453*P453,2)</f>
        <v>0</v>
      </c>
      <c r="R453" s="240"/>
      <c r="S453" s="240" t="s">
        <v>356</v>
      </c>
      <c r="T453" s="241" t="s">
        <v>155</v>
      </c>
      <c r="U453" s="225">
        <v>0.36</v>
      </c>
      <c r="V453" s="225">
        <f>ROUND(E453*U453,2)</f>
        <v>43.59</v>
      </c>
      <c r="W453" s="225"/>
      <c r="X453" s="225" t="s">
        <v>193</v>
      </c>
      <c r="Y453" s="216"/>
      <c r="Z453" s="216"/>
      <c r="AA453" s="216"/>
      <c r="AB453" s="216"/>
      <c r="AC453" s="216"/>
      <c r="AD453" s="216"/>
      <c r="AE453" s="216"/>
      <c r="AF453" s="216"/>
      <c r="AG453" s="216" t="s">
        <v>194</v>
      </c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</row>
    <row r="454" spans="1:60" outlineLevel="1" x14ac:dyDescent="0.2">
      <c r="A454" s="223"/>
      <c r="B454" s="224"/>
      <c r="C454" s="248" t="s">
        <v>198</v>
      </c>
      <c r="D454" s="226"/>
      <c r="E454" s="227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16"/>
      <c r="Z454" s="216"/>
      <c r="AA454" s="216"/>
      <c r="AB454" s="216"/>
      <c r="AC454" s="216"/>
      <c r="AD454" s="216"/>
      <c r="AE454" s="216"/>
      <c r="AF454" s="216"/>
      <c r="AG454" s="216" t="s">
        <v>168</v>
      </c>
      <c r="AH454" s="216">
        <v>0</v>
      </c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</row>
    <row r="455" spans="1:60" ht="22.5" outlineLevel="1" x14ac:dyDescent="0.2">
      <c r="A455" s="223"/>
      <c r="B455" s="224"/>
      <c r="C455" s="248" t="s">
        <v>387</v>
      </c>
      <c r="D455" s="226"/>
      <c r="E455" s="227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16"/>
      <c r="Z455" s="216"/>
      <c r="AA455" s="216"/>
      <c r="AB455" s="216"/>
      <c r="AC455" s="216"/>
      <c r="AD455" s="216"/>
      <c r="AE455" s="216"/>
      <c r="AF455" s="216"/>
      <c r="AG455" s="216" t="s">
        <v>168</v>
      </c>
      <c r="AH455" s="216">
        <v>0</v>
      </c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</row>
    <row r="456" spans="1:60" outlineLevel="1" x14ac:dyDescent="0.2">
      <c r="A456" s="223"/>
      <c r="B456" s="224"/>
      <c r="C456" s="248" t="s">
        <v>414</v>
      </c>
      <c r="D456" s="226"/>
      <c r="E456" s="227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16"/>
      <c r="Z456" s="216"/>
      <c r="AA456" s="216"/>
      <c r="AB456" s="216"/>
      <c r="AC456" s="216"/>
      <c r="AD456" s="216"/>
      <c r="AE456" s="216"/>
      <c r="AF456" s="216"/>
      <c r="AG456" s="216" t="s">
        <v>168</v>
      </c>
      <c r="AH456" s="216">
        <v>0</v>
      </c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</row>
    <row r="457" spans="1:60" outlineLevel="1" x14ac:dyDescent="0.2">
      <c r="A457" s="223"/>
      <c r="B457" s="224"/>
      <c r="C457" s="248" t="s">
        <v>199</v>
      </c>
      <c r="D457" s="226"/>
      <c r="E457" s="227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16"/>
      <c r="Z457" s="216"/>
      <c r="AA457" s="216"/>
      <c r="AB457" s="216"/>
      <c r="AC457" s="216"/>
      <c r="AD457" s="216"/>
      <c r="AE457" s="216"/>
      <c r="AF457" s="216"/>
      <c r="AG457" s="216" t="s">
        <v>168</v>
      </c>
      <c r="AH457" s="216">
        <v>0</v>
      </c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</row>
    <row r="458" spans="1:60" outlineLevel="1" x14ac:dyDescent="0.2">
      <c r="A458" s="223"/>
      <c r="B458" s="224"/>
      <c r="C458" s="248" t="s">
        <v>340</v>
      </c>
      <c r="D458" s="226"/>
      <c r="E458" s="227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16"/>
      <c r="Z458" s="216"/>
      <c r="AA458" s="216"/>
      <c r="AB458" s="216"/>
      <c r="AC458" s="216"/>
      <c r="AD458" s="216"/>
      <c r="AE458" s="216"/>
      <c r="AF458" s="216"/>
      <c r="AG458" s="216" t="s">
        <v>168</v>
      </c>
      <c r="AH458" s="216">
        <v>0</v>
      </c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</row>
    <row r="459" spans="1:60" outlineLevel="1" x14ac:dyDescent="0.2">
      <c r="A459" s="223"/>
      <c r="B459" s="224"/>
      <c r="C459" s="248" t="s">
        <v>389</v>
      </c>
      <c r="D459" s="226"/>
      <c r="E459" s="227">
        <v>15.297000000000001</v>
      </c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16"/>
      <c r="Z459" s="216"/>
      <c r="AA459" s="216"/>
      <c r="AB459" s="216"/>
      <c r="AC459" s="216"/>
      <c r="AD459" s="216"/>
      <c r="AE459" s="216"/>
      <c r="AF459" s="216"/>
      <c r="AG459" s="216" t="s">
        <v>168</v>
      </c>
      <c r="AH459" s="216">
        <v>0</v>
      </c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</row>
    <row r="460" spans="1:60" outlineLevel="1" x14ac:dyDescent="0.2">
      <c r="A460" s="223"/>
      <c r="B460" s="224"/>
      <c r="C460" s="248" t="s">
        <v>390</v>
      </c>
      <c r="D460" s="226"/>
      <c r="E460" s="227">
        <v>6.093</v>
      </c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16"/>
      <c r="Z460" s="216"/>
      <c r="AA460" s="216"/>
      <c r="AB460" s="216"/>
      <c r="AC460" s="216"/>
      <c r="AD460" s="216"/>
      <c r="AE460" s="216"/>
      <c r="AF460" s="216"/>
      <c r="AG460" s="216" t="s">
        <v>168</v>
      </c>
      <c r="AH460" s="216">
        <v>0</v>
      </c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</row>
    <row r="461" spans="1:60" outlineLevel="1" x14ac:dyDescent="0.2">
      <c r="A461" s="223"/>
      <c r="B461" s="224"/>
      <c r="C461" s="265" t="s">
        <v>232</v>
      </c>
      <c r="D461" s="252"/>
      <c r="E461" s="253">
        <v>21.39</v>
      </c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16"/>
      <c r="Z461" s="216"/>
      <c r="AA461" s="216"/>
      <c r="AB461" s="216"/>
      <c r="AC461" s="216"/>
      <c r="AD461" s="216"/>
      <c r="AE461" s="216"/>
      <c r="AF461" s="216"/>
      <c r="AG461" s="216" t="s">
        <v>168</v>
      </c>
      <c r="AH461" s="216">
        <v>1</v>
      </c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</row>
    <row r="462" spans="1:60" outlineLevel="1" x14ac:dyDescent="0.2">
      <c r="A462" s="223"/>
      <c r="B462" s="224"/>
      <c r="C462" s="248" t="s">
        <v>346</v>
      </c>
      <c r="D462" s="226"/>
      <c r="E462" s="227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16"/>
      <c r="Z462" s="216"/>
      <c r="AA462" s="216"/>
      <c r="AB462" s="216"/>
      <c r="AC462" s="216"/>
      <c r="AD462" s="216"/>
      <c r="AE462" s="216"/>
      <c r="AF462" s="216"/>
      <c r="AG462" s="216" t="s">
        <v>168</v>
      </c>
      <c r="AH462" s="216">
        <v>0</v>
      </c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</row>
    <row r="463" spans="1:60" outlineLevel="1" x14ac:dyDescent="0.2">
      <c r="A463" s="223"/>
      <c r="B463" s="224"/>
      <c r="C463" s="248" t="s">
        <v>391</v>
      </c>
      <c r="D463" s="226"/>
      <c r="E463" s="227">
        <v>8.5890000000000004</v>
      </c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16"/>
      <c r="Z463" s="216"/>
      <c r="AA463" s="216"/>
      <c r="AB463" s="216"/>
      <c r="AC463" s="216"/>
      <c r="AD463" s="216"/>
      <c r="AE463" s="216"/>
      <c r="AF463" s="216"/>
      <c r="AG463" s="216" t="s">
        <v>168</v>
      </c>
      <c r="AH463" s="216">
        <v>0</v>
      </c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</row>
    <row r="464" spans="1:60" outlineLevel="1" x14ac:dyDescent="0.2">
      <c r="A464" s="223"/>
      <c r="B464" s="224"/>
      <c r="C464" s="265" t="s">
        <v>232</v>
      </c>
      <c r="D464" s="252"/>
      <c r="E464" s="253">
        <v>8.5890000000000004</v>
      </c>
      <c r="F464" s="225"/>
      <c r="G464" s="225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16"/>
      <c r="Z464" s="216"/>
      <c r="AA464" s="216"/>
      <c r="AB464" s="216"/>
      <c r="AC464" s="216"/>
      <c r="AD464" s="216"/>
      <c r="AE464" s="216"/>
      <c r="AF464" s="216"/>
      <c r="AG464" s="216" t="s">
        <v>168</v>
      </c>
      <c r="AH464" s="216">
        <v>1</v>
      </c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</row>
    <row r="465" spans="1:60" outlineLevel="1" x14ac:dyDescent="0.2">
      <c r="A465" s="223"/>
      <c r="B465" s="224"/>
      <c r="C465" s="248" t="s">
        <v>315</v>
      </c>
      <c r="D465" s="226"/>
      <c r="E465" s="227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16"/>
      <c r="Z465" s="216"/>
      <c r="AA465" s="216"/>
      <c r="AB465" s="216"/>
      <c r="AC465" s="216"/>
      <c r="AD465" s="216"/>
      <c r="AE465" s="216"/>
      <c r="AF465" s="216"/>
      <c r="AG465" s="216" t="s">
        <v>168</v>
      </c>
      <c r="AH465" s="216">
        <v>0</v>
      </c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</row>
    <row r="466" spans="1:60" outlineLevel="1" x14ac:dyDescent="0.2">
      <c r="A466" s="223"/>
      <c r="B466" s="224"/>
      <c r="C466" s="248" t="s">
        <v>396</v>
      </c>
      <c r="D466" s="226"/>
      <c r="E466" s="227">
        <v>43.68</v>
      </c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16"/>
      <c r="Z466" s="216"/>
      <c r="AA466" s="216"/>
      <c r="AB466" s="216"/>
      <c r="AC466" s="216"/>
      <c r="AD466" s="216"/>
      <c r="AE466" s="216"/>
      <c r="AF466" s="216"/>
      <c r="AG466" s="216" t="s">
        <v>168</v>
      </c>
      <c r="AH466" s="216">
        <v>0</v>
      </c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</row>
    <row r="467" spans="1:60" outlineLevel="1" x14ac:dyDescent="0.2">
      <c r="A467" s="223"/>
      <c r="B467" s="224"/>
      <c r="C467" s="248" t="s">
        <v>397</v>
      </c>
      <c r="D467" s="226"/>
      <c r="E467" s="227">
        <v>4.3600000000000003</v>
      </c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16"/>
      <c r="Z467" s="216"/>
      <c r="AA467" s="216"/>
      <c r="AB467" s="216"/>
      <c r="AC467" s="216"/>
      <c r="AD467" s="216"/>
      <c r="AE467" s="216"/>
      <c r="AF467" s="216"/>
      <c r="AG467" s="216" t="s">
        <v>168</v>
      </c>
      <c r="AH467" s="216">
        <v>0</v>
      </c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</row>
    <row r="468" spans="1:60" outlineLevel="1" x14ac:dyDescent="0.2">
      <c r="A468" s="223"/>
      <c r="B468" s="224"/>
      <c r="C468" s="248" t="s">
        <v>398</v>
      </c>
      <c r="D468" s="226"/>
      <c r="E468" s="227">
        <v>4.18</v>
      </c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16"/>
      <c r="Z468" s="216"/>
      <c r="AA468" s="216"/>
      <c r="AB468" s="216"/>
      <c r="AC468" s="216"/>
      <c r="AD468" s="216"/>
      <c r="AE468" s="216"/>
      <c r="AF468" s="216"/>
      <c r="AG468" s="216" t="s">
        <v>168</v>
      </c>
      <c r="AH468" s="216">
        <v>0</v>
      </c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</row>
    <row r="469" spans="1:60" outlineLevel="1" x14ac:dyDescent="0.2">
      <c r="A469" s="223"/>
      <c r="B469" s="224"/>
      <c r="C469" s="265" t="s">
        <v>232</v>
      </c>
      <c r="D469" s="252"/>
      <c r="E469" s="253">
        <v>52.22</v>
      </c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16"/>
      <c r="Z469" s="216"/>
      <c r="AA469" s="216"/>
      <c r="AB469" s="216"/>
      <c r="AC469" s="216"/>
      <c r="AD469" s="216"/>
      <c r="AE469" s="216"/>
      <c r="AF469" s="216"/>
      <c r="AG469" s="216" t="s">
        <v>168</v>
      </c>
      <c r="AH469" s="216">
        <v>1</v>
      </c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</row>
    <row r="470" spans="1:60" outlineLevel="1" x14ac:dyDescent="0.2">
      <c r="A470" s="223"/>
      <c r="B470" s="224"/>
      <c r="C470" s="248" t="s">
        <v>315</v>
      </c>
      <c r="D470" s="226"/>
      <c r="E470" s="227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16"/>
      <c r="Z470" s="216"/>
      <c r="AA470" s="216"/>
      <c r="AB470" s="216"/>
      <c r="AC470" s="216"/>
      <c r="AD470" s="216"/>
      <c r="AE470" s="216"/>
      <c r="AF470" s="216"/>
      <c r="AG470" s="216" t="s">
        <v>168</v>
      </c>
      <c r="AH470" s="216">
        <v>0</v>
      </c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</row>
    <row r="471" spans="1:60" ht="22.5" outlineLevel="1" x14ac:dyDescent="0.2">
      <c r="A471" s="223"/>
      <c r="B471" s="224"/>
      <c r="C471" s="248" t="s">
        <v>392</v>
      </c>
      <c r="D471" s="226"/>
      <c r="E471" s="227">
        <v>3.5787499999999999</v>
      </c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16"/>
      <c r="Z471" s="216"/>
      <c r="AA471" s="216"/>
      <c r="AB471" s="216"/>
      <c r="AC471" s="216"/>
      <c r="AD471" s="216"/>
      <c r="AE471" s="216"/>
      <c r="AF471" s="216"/>
      <c r="AG471" s="216" t="s">
        <v>168</v>
      </c>
      <c r="AH471" s="216">
        <v>0</v>
      </c>
      <c r="AI471" s="216"/>
      <c r="AJ471" s="216"/>
      <c r="AK471" s="216"/>
      <c r="AL471" s="216"/>
      <c r="AM471" s="216"/>
      <c r="AN471" s="216"/>
      <c r="AO471" s="216"/>
      <c r="AP471" s="216"/>
      <c r="AQ471" s="216"/>
      <c r="AR471" s="216"/>
      <c r="AS471" s="216"/>
      <c r="AT471" s="216"/>
      <c r="AU471" s="216"/>
      <c r="AV471" s="216"/>
      <c r="AW471" s="216"/>
      <c r="AX471" s="216"/>
      <c r="AY471" s="216"/>
      <c r="AZ471" s="216"/>
      <c r="BA471" s="216"/>
      <c r="BB471" s="216"/>
      <c r="BC471" s="216"/>
      <c r="BD471" s="216"/>
      <c r="BE471" s="216"/>
      <c r="BF471" s="216"/>
      <c r="BG471" s="216"/>
      <c r="BH471" s="216"/>
    </row>
    <row r="472" spans="1:60" ht="22.5" outlineLevel="1" x14ac:dyDescent="0.2">
      <c r="A472" s="223"/>
      <c r="B472" s="224"/>
      <c r="C472" s="248" t="s">
        <v>393</v>
      </c>
      <c r="D472" s="226"/>
      <c r="E472" s="227">
        <v>15.148400000000001</v>
      </c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16"/>
      <c r="Z472" s="216"/>
      <c r="AA472" s="216"/>
      <c r="AB472" s="216"/>
      <c r="AC472" s="216"/>
      <c r="AD472" s="216"/>
      <c r="AE472" s="216"/>
      <c r="AF472" s="216"/>
      <c r="AG472" s="216" t="s">
        <v>168</v>
      </c>
      <c r="AH472" s="216">
        <v>0</v>
      </c>
      <c r="AI472" s="216"/>
      <c r="AJ472" s="216"/>
      <c r="AK472" s="216"/>
      <c r="AL472" s="216"/>
      <c r="AM472" s="216"/>
      <c r="AN472" s="216"/>
      <c r="AO472" s="216"/>
      <c r="AP472" s="216"/>
      <c r="AQ472" s="216"/>
      <c r="AR472" s="216"/>
      <c r="AS472" s="216"/>
      <c r="AT472" s="216"/>
      <c r="AU472" s="216"/>
      <c r="AV472" s="216"/>
      <c r="AW472" s="216"/>
      <c r="AX472" s="216"/>
      <c r="AY472" s="216"/>
      <c r="AZ472" s="216"/>
      <c r="BA472" s="216"/>
      <c r="BB472" s="216"/>
      <c r="BC472" s="216"/>
      <c r="BD472" s="216"/>
      <c r="BE472" s="216"/>
      <c r="BF472" s="216"/>
      <c r="BG472" s="216"/>
      <c r="BH472" s="216"/>
    </row>
    <row r="473" spans="1:60" outlineLevel="1" x14ac:dyDescent="0.2">
      <c r="A473" s="223"/>
      <c r="B473" s="224"/>
      <c r="C473" s="248" t="s">
        <v>394</v>
      </c>
      <c r="D473" s="226"/>
      <c r="E473" s="227">
        <v>10.147500000000001</v>
      </c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16"/>
      <c r="Z473" s="216"/>
      <c r="AA473" s="216"/>
      <c r="AB473" s="216"/>
      <c r="AC473" s="216"/>
      <c r="AD473" s="216"/>
      <c r="AE473" s="216"/>
      <c r="AF473" s="216"/>
      <c r="AG473" s="216" t="s">
        <v>168</v>
      </c>
      <c r="AH473" s="216">
        <v>0</v>
      </c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</row>
    <row r="474" spans="1:60" ht="22.5" outlineLevel="1" x14ac:dyDescent="0.2">
      <c r="A474" s="223"/>
      <c r="B474" s="224"/>
      <c r="C474" s="248" t="s">
        <v>395</v>
      </c>
      <c r="D474" s="226"/>
      <c r="E474" s="227">
        <v>9.9999000000000002</v>
      </c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16"/>
      <c r="Z474" s="216"/>
      <c r="AA474" s="216"/>
      <c r="AB474" s="216"/>
      <c r="AC474" s="216"/>
      <c r="AD474" s="216"/>
      <c r="AE474" s="216"/>
      <c r="AF474" s="216"/>
      <c r="AG474" s="216" t="s">
        <v>168</v>
      </c>
      <c r="AH474" s="216">
        <v>0</v>
      </c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</row>
    <row r="475" spans="1:60" outlineLevel="1" x14ac:dyDescent="0.2">
      <c r="A475" s="223"/>
      <c r="B475" s="224"/>
      <c r="C475" s="265" t="s">
        <v>232</v>
      </c>
      <c r="D475" s="252"/>
      <c r="E475" s="253">
        <v>38.874549999999999</v>
      </c>
      <c r="F475" s="225"/>
      <c r="G475" s="225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16"/>
      <c r="Z475" s="216"/>
      <c r="AA475" s="216"/>
      <c r="AB475" s="216"/>
      <c r="AC475" s="216"/>
      <c r="AD475" s="216"/>
      <c r="AE475" s="216"/>
      <c r="AF475" s="216"/>
      <c r="AG475" s="216" t="s">
        <v>168</v>
      </c>
      <c r="AH475" s="216">
        <v>1</v>
      </c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</row>
    <row r="476" spans="1:60" outlineLevel="1" x14ac:dyDescent="0.2">
      <c r="A476" s="235">
        <v>50</v>
      </c>
      <c r="B476" s="236" t="s">
        <v>436</v>
      </c>
      <c r="C476" s="246" t="s">
        <v>437</v>
      </c>
      <c r="D476" s="237" t="s">
        <v>259</v>
      </c>
      <c r="E476" s="238">
        <v>455.49549999999999</v>
      </c>
      <c r="F476" s="239"/>
      <c r="G476" s="240">
        <f>ROUND(E476*F476,2)</f>
        <v>0</v>
      </c>
      <c r="H476" s="239"/>
      <c r="I476" s="240">
        <f>ROUND(E476*H476,2)</f>
        <v>0</v>
      </c>
      <c r="J476" s="239"/>
      <c r="K476" s="240">
        <f>ROUND(E476*J476,2)</f>
        <v>0</v>
      </c>
      <c r="L476" s="240">
        <v>21</v>
      </c>
      <c r="M476" s="240">
        <f>G476*(1+L476/100)</f>
        <v>0</v>
      </c>
      <c r="N476" s="240">
        <v>4.4099999999999999E-3</v>
      </c>
      <c r="O476" s="240">
        <f>ROUND(E476*N476,2)</f>
        <v>2.0099999999999998</v>
      </c>
      <c r="P476" s="240">
        <v>0</v>
      </c>
      <c r="Q476" s="240">
        <f>ROUND(E476*P476,2)</f>
        <v>0</v>
      </c>
      <c r="R476" s="240"/>
      <c r="S476" s="240" t="s">
        <v>356</v>
      </c>
      <c r="T476" s="241" t="s">
        <v>155</v>
      </c>
      <c r="U476" s="225">
        <v>0.28499999999999998</v>
      </c>
      <c r="V476" s="225">
        <f>ROUND(E476*U476,2)</f>
        <v>129.82</v>
      </c>
      <c r="W476" s="225"/>
      <c r="X476" s="225" t="s">
        <v>193</v>
      </c>
      <c r="Y476" s="216"/>
      <c r="Z476" s="216"/>
      <c r="AA476" s="216"/>
      <c r="AB476" s="216"/>
      <c r="AC476" s="216"/>
      <c r="AD476" s="216"/>
      <c r="AE476" s="216"/>
      <c r="AF476" s="216"/>
      <c r="AG476" s="216" t="s">
        <v>194</v>
      </c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</row>
    <row r="477" spans="1:60" outlineLevel="1" x14ac:dyDescent="0.2">
      <c r="A477" s="223"/>
      <c r="B477" s="224"/>
      <c r="C477" s="248" t="s">
        <v>315</v>
      </c>
      <c r="D477" s="226"/>
      <c r="E477" s="227"/>
      <c r="F477" s="225"/>
      <c r="G477" s="225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16"/>
      <c r="Z477" s="216"/>
      <c r="AA477" s="216"/>
      <c r="AB477" s="216"/>
      <c r="AC477" s="216"/>
      <c r="AD477" s="216"/>
      <c r="AE477" s="216"/>
      <c r="AF477" s="216"/>
      <c r="AG477" s="216" t="s">
        <v>168</v>
      </c>
      <c r="AH477" s="216">
        <v>0</v>
      </c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</row>
    <row r="478" spans="1:60" outlineLevel="1" x14ac:dyDescent="0.2">
      <c r="A478" s="223"/>
      <c r="B478" s="224"/>
      <c r="C478" s="248" t="s">
        <v>438</v>
      </c>
      <c r="D478" s="226"/>
      <c r="E478" s="227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16"/>
      <c r="Z478" s="216"/>
      <c r="AA478" s="216"/>
      <c r="AB478" s="216"/>
      <c r="AC478" s="216"/>
      <c r="AD478" s="216"/>
      <c r="AE478" s="216"/>
      <c r="AF478" s="216"/>
      <c r="AG478" s="216" t="s">
        <v>168</v>
      </c>
      <c r="AH478" s="216">
        <v>0</v>
      </c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</row>
    <row r="479" spans="1:60" outlineLevel="1" x14ac:dyDescent="0.2">
      <c r="A479" s="223"/>
      <c r="B479" s="224"/>
      <c r="C479" s="248" t="s">
        <v>199</v>
      </c>
      <c r="D479" s="226"/>
      <c r="E479" s="227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16"/>
      <c r="Z479" s="216"/>
      <c r="AA479" s="216"/>
      <c r="AB479" s="216"/>
      <c r="AC479" s="216"/>
      <c r="AD479" s="216"/>
      <c r="AE479" s="216"/>
      <c r="AF479" s="216"/>
      <c r="AG479" s="216" t="s">
        <v>168</v>
      </c>
      <c r="AH479" s="216">
        <v>0</v>
      </c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</row>
    <row r="480" spans="1:60" outlineLevel="1" x14ac:dyDescent="0.2">
      <c r="A480" s="223"/>
      <c r="B480" s="224"/>
      <c r="C480" s="248" t="s">
        <v>439</v>
      </c>
      <c r="D480" s="226"/>
      <c r="E480" s="227">
        <v>35.787500000000001</v>
      </c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16"/>
      <c r="Z480" s="216"/>
      <c r="AA480" s="216"/>
      <c r="AB480" s="216"/>
      <c r="AC480" s="216"/>
      <c r="AD480" s="216"/>
      <c r="AE480" s="216"/>
      <c r="AF480" s="216"/>
      <c r="AG480" s="216" t="s">
        <v>168</v>
      </c>
      <c r="AH480" s="216">
        <v>0</v>
      </c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</row>
    <row r="481" spans="1:60" ht="22.5" outlineLevel="1" x14ac:dyDescent="0.2">
      <c r="A481" s="223"/>
      <c r="B481" s="224"/>
      <c r="C481" s="248" t="s">
        <v>440</v>
      </c>
      <c r="D481" s="226"/>
      <c r="E481" s="227">
        <v>161.4015</v>
      </c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16"/>
      <c r="Z481" s="216"/>
      <c r="AA481" s="216"/>
      <c r="AB481" s="216"/>
      <c r="AC481" s="216"/>
      <c r="AD481" s="216"/>
      <c r="AE481" s="216"/>
      <c r="AF481" s="216"/>
      <c r="AG481" s="216" t="s">
        <v>168</v>
      </c>
      <c r="AH481" s="216">
        <v>0</v>
      </c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</row>
    <row r="482" spans="1:60" outlineLevel="1" x14ac:dyDescent="0.2">
      <c r="A482" s="223"/>
      <c r="B482" s="224"/>
      <c r="C482" s="248" t="s">
        <v>383</v>
      </c>
      <c r="D482" s="226"/>
      <c r="E482" s="227">
        <v>106.08750000000001</v>
      </c>
      <c r="F482" s="225"/>
      <c r="G482" s="225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16"/>
      <c r="Z482" s="216"/>
      <c r="AA482" s="216"/>
      <c r="AB482" s="216"/>
      <c r="AC482" s="216"/>
      <c r="AD482" s="216"/>
      <c r="AE482" s="216"/>
      <c r="AF482" s="216"/>
      <c r="AG482" s="216" t="s">
        <v>168</v>
      </c>
      <c r="AH482" s="216">
        <v>0</v>
      </c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</row>
    <row r="483" spans="1:60" ht="22.5" outlineLevel="1" x14ac:dyDescent="0.2">
      <c r="A483" s="223"/>
      <c r="B483" s="224"/>
      <c r="C483" s="248" t="s">
        <v>441</v>
      </c>
      <c r="D483" s="226"/>
      <c r="E483" s="227">
        <v>99.998999999999995</v>
      </c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16"/>
      <c r="Z483" s="216"/>
      <c r="AA483" s="216"/>
      <c r="AB483" s="216"/>
      <c r="AC483" s="216"/>
      <c r="AD483" s="216"/>
      <c r="AE483" s="216"/>
      <c r="AF483" s="216"/>
      <c r="AG483" s="216" t="s">
        <v>168</v>
      </c>
      <c r="AH483" s="216">
        <v>0</v>
      </c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</row>
    <row r="484" spans="1:60" outlineLevel="1" x14ac:dyDescent="0.2">
      <c r="A484" s="223"/>
      <c r="B484" s="224"/>
      <c r="C484" s="248" t="s">
        <v>199</v>
      </c>
      <c r="D484" s="226"/>
      <c r="E484" s="227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16"/>
      <c r="Z484" s="216"/>
      <c r="AA484" s="216"/>
      <c r="AB484" s="216"/>
      <c r="AC484" s="216"/>
      <c r="AD484" s="216"/>
      <c r="AE484" s="216"/>
      <c r="AF484" s="216"/>
      <c r="AG484" s="216" t="s">
        <v>168</v>
      </c>
      <c r="AH484" s="216">
        <v>0</v>
      </c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</row>
    <row r="485" spans="1:60" outlineLevel="1" x14ac:dyDescent="0.2">
      <c r="A485" s="223"/>
      <c r="B485" s="224"/>
      <c r="C485" s="265" t="s">
        <v>232</v>
      </c>
      <c r="D485" s="252"/>
      <c r="E485" s="253">
        <v>403.27550000000002</v>
      </c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16"/>
      <c r="Z485" s="216"/>
      <c r="AA485" s="216"/>
      <c r="AB485" s="216"/>
      <c r="AC485" s="216"/>
      <c r="AD485" s="216"/>
      <c r="AE485" s="216"/>
      <c r="AF485" s="216"/>
      <c r="AG485" s="216" t="s">
        <v>168</v>
      </c>
      <c r="AH485" s="216">
        <v>1</v>
      </c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</row>
    <row r="486" spans="1:60" outlineLevel="1" x14ac:dyDescent="0.2">
      <c r="A486" s="223"/>
      <c r="B486" s="224"/>
      <c r="C486" s="248" t="s">
        <v>315</v>
      </c>
      <c r="D486" s="226"/>
      <c r="E486" s="227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16"/>
      <c r="Z486" s="216"/>
      <c r="AA486" s="216"/>
      <c r="AB486" s="216"/>
      <c r="AC486" s="216"/>
      <c r="AD486" s="216"/>
      <c r="AE486" s="216"/>
      <c r="AF486" s="216"/>
      <c r="AG486" s="216" t="s">
        <v>168</v>
      </c>
      <c r="AH486" s="216">
        <v>0</v>
      </c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</row>
    <row r="487" spans="1:60" outlineLevel="1" x14ac:dyDescent="0.2">
      <c r="A487" s="223"/>
      <c r="B487" s="224"/>
      <c r="C487" s="248" t="s">
        <v>396</v>
      </c>
      <c r="D487" s="226"/>
      <c r="E487" s="227">
        <v>43.68</v>
      </c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16"/>
      <c r="Z487" s="216"/>
      <c r="AA487" s="216"/>
      <c r="AB487" s="216"/>
      <c r="AC487" s="216"/>
      <c r="AD487" s="216"/>
      <c r="AE487" s="216"/>
      <c r="AF487" s="216"/>
      <c r="AG487" s="216" t="s">
        <v>168</v>
      </c>
      <c r="AH487" s="216">
        <v>0</v>
      </c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</row>
    <row r="488" spans="1:60" outlineLevel="1" x14ac:dyDescent="0.2">
      <c r="A488" s="223"/>
      <c r="B488" s="224"/>
      <c r="C488" s="248" t="s">
        <v>397</v>
      </c>
      <c r="D488" s="226"/>
      <c r="E488" s="227">
        <v>4.3600000000000003</v>
      </c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16"/>
      <c r="Z488" s="216"/>
      <c r="AA488" s="216"/>
      <c r="AB488" s="216"/>
      <c r="AC488" s="216"/>
      <c r="AD488" s="216"/>
      <c r="AE488" s="216"/>
      <c r="AF488" s="216"/>
      <c r="AG488" s="216" t="s">
        <v>168</v>
      </c>
      <c r="AH488" s="216">
        <v>0</v>
      </c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</row>
    <row r="489" spans="1:60" outlineLevel="1" x14ac:dyDescent="0.2">
      <c r="A489" s="223"/>
      <c r="B489" s="224"/>
      <c r="C489" s="248" t="s">
        <v>398</v>
      </c>
      <c r="D489" s="226"/>
      <c r="E489" s="227">
        <v>4.18</v>
      </c>
      <c r="F489" s="225"/>
      <c r="G489" s="225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16"/>
      <c r="Z489" s="216"/>
      <c r="AA489" s="216"/>
      <c r="AB489" s="216"/>
      <c r="AC489" s="216"/>
      <c r="AD489" s="216"/>
      <c r="AE489" s="216"/>
      <c r="AF489" s="216"/>
      <c r="AG489" s="216" t="s">
        <v>168</v>
      </c>
      <c r="AH489" s="216">
        <v>0</v>
      </c>
      <c r="AI489" s="216"/>
      <c r="AJ489" s="216"/>
      <c r="AK489" s="216"/>
      <c r="AL489" s="216"/>
      <c r="AM489" s="216"/>
      <c r="AN489" s="216"/>
      <c r="AO489" s="216"/>
      <c r="AP489" s="216"/>
      <c r="AQ489" s="216"/>
      <c r="AR489" s="216"/>
      <c r="AS489" s="216"/>
      <c r="AT489" s="216"/>
      <c r="AU489" s="216"/>
      <c r="AV489" s="216"/>
      <c r="AW489" s="216"/>
      <c r="AX489" s="216"/>
      <c r="AY489" s="216"/>
      <c r="AZ489" s="216"/>
      <c r="BA489" s="216"/>
      <c r="BB489" s="216"/>
      <c r="BC489" s="216"/>
      <c r="BD489" s="216"/>
      <c r="BE489" s="216"/>
      <c r="BF489" s="216"/>
      <c r="BG489" s="216"/>
      <c r="BH489" s="216"/>
    </row>
    <row r="490" spans="1:60" outlineLevel="1" x14ac:dyDescent="0.2">
      <c r="A490" s="223"/>
      <c r="B490" s="224"/>
      <c r="C490" s="265" t="s">
        <v>232</v>
      </c>
      <c r="D490" s="252"/>
      <c r="E490" s="253">
        <v>52.22</v>
      </c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16"/>
      <c r="Z490" s="216"/>
      <c r="AA490" s="216"/>
      <c r="AB490" s="216"/>
      <c r="AC490" s="216"/>
      <c r="AD490" s="216"/>
      <c r="AE490" s="216"/>
      <c r="AF490" s="216"/>
      <c r="AG490" s="216" t="s">
        <v>168</v>
      </c>
      <c r="AH490" s="216">
        <v>1</v>
      </c>
      <c r="AI490" s="216"/>
      <c r="AJ490" s="216"/>
      <c r="AK490" s="216"/>
      <c r="AL490" s="216"/>
      <c r="AM490" s="216"/>
      <c r="AN490" s="216"/>
      <c r="AO490" s="216"/>
      <c r="AP490" s="216"/>
      <c r="AQ490" s="216"/>
      <c r="AR490" s="216"/>
      <c r="AS490" s="216"/>
      <c r="AT490" s="216"/>
      <c r="AU490" s="216"/>
      <c r="AV490" s="216"/>
      <c r="AW490" s="216"/>
      <c r="AX490" s="216"/>
      <c r="AY490" s="216"/>
      <c r="AZ490" s="216"/>
      <c r="BA490" s="216"/>
      <c r="BB490" s="216"/>
      <c r="BC490" s="216"/>
      <c r="BD490" s="216"/>
      <c r="BE490" s="216"/>
      <c r="BF490" s="216"/>
      <c r="BG490" s="216"/>
      <c r="BH490" s="216"/>
    </row>
    <row r="491" spans="1:60" ht="22.5" outlineLevel="1" x14ac:dyDescent="0.2">
      <c r="A491" s="235">
        <v>51</v>
      </c>
      <c r="B491" s="236" t="s">
        <v>442</v>
      </c>
      <c r="C491" s="246" t="s">
        <v>443</v>
      </c>
      <c r="D491" s="237" t="s">
        <v>259</v>
      </c>
      <c r="E491" s="238">
        <v>455.49549999999999</v>
      </c>
      <c r="F491" s="239"/>
      <c r="G491" s="240">
        <f>ROUND(E491*F491,2)</f>
        <v>0</v>
      </c>
      <c r="H491" s="239"/>
      <c r="I491" s="240">
        <f>ROUND(E491*H491,2)</f>
        <v>0</v>
      </c>
      <c r="J491" s="239"/>
      <c r="K491" s="240">
        <f>ROUND(E491*J491,2)</f>
        <v>0</v>
      </c>
      <c r="L491" s="240">
        <v>21</v>
      </c>
      <c r="M491" s="240">
        <f>G491*(1+L491/100)</f>
        <v>0</v>
      </c>
      <c r="N491" s="240">
        <v>3.6999999999999999E-4</v>
      </c>
      <c r="O491" s="240">
        <f>ROUND(E491*N491,2)</f>
        <v>0.17</v>
      </c>
      <c r="P491" s="240">
        <v>0</v>
      </c>
      <c r="Q491" s="240">
        <f>ROUND(E491*P491,2)</f>
        <v>0</v>
      </c>
      <c r="R491" s="240"/>
      <c r="S491" s="240" t="s">
        <v>356</v>
      </c>
      <c r="T491" s="241" t="s">
        <v>154</v>
      </c>
      <c r="U491" s="225">
        <v>7.0000000000000007E-2</v>
      </c>
      <c r="V491" s="225">
        <f>ROUND(E491*U491,2)</f>
        <v>31.88</v>
      </c>
      <c r="W491" s="225"/>
      <c r="X491" s="225" t="s">
        <v>193</v>
      </c>
      <c r="Y491" s="216"/>
      <c r="Z491" s="216"/>
      <c r="AA491" s="216"/>
      <c r="AB491" s="216"/>
      <c r="AC491" s="216"/>
      <c r="AD491" s="216"/>
      <c r="AE491" s="216"/>
      <c r="AF491" s="216"/>
      <c r="AG491" s="216" t="s">
        <v>194</v>
      </c>
      <c r="AH491" s="216"/>
      <c r="AI491" s="216"/>
      <c r="AJ491" s="216"/>
      <c r="AK491" s="216"/>
      <c r="AL491" s="216"/>
      <c r="AM491" s="216"/>
      <c r="AN491" s="216"/>
      <c r="AO491" s="216"/>
      <c r="AP491" s="216"/>
      <c r="AQ491" s="216"/>
      <c r="AR491" s="216"/>
      <c r="AS491" s="216"/>
      <c r="AT491" s="216"/>
      <c r="AU491" s="216"/>
      <c r="AV491" s="216"/>
      <c r="AW491" s="216"/>
      <c r="AX491" s="216"/>
      <c r="AY491" s="216"/>
      <c r="AZ491" s="216"/>
      <c r="BA491" s="216"/>
      <c r="BB491" s="216"/>
      <c r="BC491" s="216"/>
      <c r="BD491" s="216"/>
      <c r="BE491" s="216"/>
      <c r="BF491" s="216"/>
      <c r="BG491" s="216"/>
      <c r="BH491" s="216"/>
    </row>
    <row r="492" spans="1:60" outlineLevel="1" x14ac:dyDescent="0.2">
      <c r="A492" s="223"/>
      <c r="B492" s="224"/>
      <c r="C492" s="248" t="s">
        <v>315</v>
      </c>
      <c r="D492" s="226"/>
      <c r="E492" s="227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16"/>
      <c r="Z492" s="216"/>
      <c r="AA492" s="216"/>
      <c r="AB492" s="216"/>
      <c r="AC492" s="216"/>
      <c r="AD492" s="216"/>
      <c r="AE492" s="216"/>
      <c r="AF492" s="216"/>
      <c r="AG492" s="216" t="s">
        <v>168</v>
      </c>
      <c r="AH492" s="216">
        <v>0</v>
      </c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</row>
    <row r="493" spans="1:60" outlineLevel="1" x14ac:dyDescent="0.2">
      <c r="A493" s="223"/>
      <c r="B493" s="224"/>
      <c r="C493" s="248" t="s">
        <v>438</v>
      </c>
      <c r="D493" s="226"/>
      <c r="E493" s="227"/>
      <c r="F493" s="225"/>
      <c r="G493" s="225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16"/>
      <c r="Z493" s="216"/>
      <c r="AA493" s="216"/>
      <c r="AB493" s="216"/>
      <c r="AC493" s="216"/>
      <c r="AD493" s="216"/>
      <c r="AE493" s="216"/>
      <c r="AF493" s="216"/>
      <c r="AG493" s="216" t="s">
        <v>168</v>
      </c>
      <c r="AH493" s="216">
        <v>0</v>
      </c>
      <c r="AI493" s="216"/>
      <c r="AJ493" s="216"/>
      <c r="AK493" s="216"/>
      <c r="AL493" s="216"/>
      <c r="AM493" s="216"/>
      <c r="AN493" s="216"/>
      <c r="AO493" s="216"/>
      <c r="AP493" s="216"/>
      <c r="AQ493" s="216"/>
      <c r="AR493" s="216"/>
      <c r="AS493" s="216"/>
      <c r="AT493" s="216"/>
      <c r="AU493" s="216"/>
      <c r="AV493" s="216"/>
      <c r="AW493" s="216"/>
      <c r="AX493" s="216"/>
      <c r="AY493" s="216"/>
      <c r="AZ493" s="216"/>
      <c r="BA493" s="216"/>
      <c r="BB493" s="216"/>
      <c r="BC493" s="216"/>
      <c r="BD493" s="216"/>
      <c r="BE493" s="216"/>
      <c r="BF493" s="216"/>
      <c r="BG493" s="216"/>
      <c r="BH493" s="216"/>
    </row>
    <row r="494" spans="1:60" outlineLevel="1" x14ac:dyDescent="0.2">
      <c r="A494" s="223"/>
      <c r="B494" s="224"/>
      <c r="C494" s="248" t="s">
        <v>199</v>
      </c>
      <c r="D494" s="226"/>
      <c r="E494" s="227"/>
      <c r="F494" s="225"/>
      <c r="G494" s="225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16"/>
      <c r="Z494" s="216"/>
      <c r="AA494" s="216"/>
      <c r="AB494" s="216"/>
      <c r="AC494" s="216"/>
      <c r="AD494" s="216"/>
      <c r="AE494" s="216"/>
      <c r="AF494" s="216"/>
      <c r="AG494" s="216" t="s">
        <v>168</v>
      </c>
      <c r="AH494" s="216">
        <v>0</v>
      </c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</row>
    <row r="495" spans="1:60" outlineLevel="1" x14ac:dyDescent="0.2">
      <c r="A495" s="223"/>
      <c r="B495" s="224"/>
      <c r="C495" s="248" t="s">
        <v>439</v>
      </c>
      <c r="D495" s="226"/>
      <c r="E495" s="227">
        <v>35.787500000000001</v>
      </c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16"/>
      <c r="Z495" s="216"/>
      <c r="AA495" s="216"/>
      <c r="AB495" s="216"/>
      <c r="AC495" s="216"/>
      <c r="AD495" s="216"/>
      <c r="AE495" s="216"/>
      <c r="AF495" s="216"/>
      <c r="AG495" s="216" t="s">
        <v>168</v>
      </c>
      <c r="AH495" s="216">
        <v>0</v>
      </c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</row>
    <row r="496" spans="1:60" ht="22.5" outlineLevel="1" x14ac:dyDescent="0.2">
      <c r="A496" s="223"/>
      <c r="B496" s="224"/>
      <c r="C496" s="248" t="s">
        <v>444</v>
      </c>
      <c r="D496" s="226"/>
      <c r="E496" s="227">
        <v>161.4015</v>
      </c>
      <c r="F496" s="225"/>
      <c r="G496" s="225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16"/>
      <c r="Z496" s="216"/>
      <c r="AA496" s="216"/>
      <c r="AB496" s="216"/>
      <c r="AC496" s="216"/>
      <c r="AD496" s="216"/>
      <c r="AE496" s="216"/>
      <c r="AF496" s="216"/>
      <c r="AG496" s="216" t="s">
        <v>168</v>
      </c>
      <c r="AH496" s="216">
        <v>0</v>
      </c>
      <c r="AI496" s="216"/>
      <c r="AJ496" s="216"/>
      <c r="AK496" s="216"/>
      <c r="AL496" s="216"/>
      <c r="AM496" s="216"/>
      <c r="AN496" s="216"/>
      <c r="AO496" s="216"/>
      <c r="AP496" s="216"/>
      <c r="AQ496" s="216"/>
      <c r="AR496" s="216"/>
      <c r="AS496" s="216"/>
      <c r="AT496" s="216"/>
      <c r="AU496" s="216"/>
      <c r="AV496" s="216"/>
      <c r="AW496" s="216"/>
      <c r="AX496" s="216"/>
      <c r="AY496" s="216"/>
      <c r="AZ496" s="216"/>
      <c r="BA496" s="216"/>
      <c r="BB496" s="216"/>
      <c r="BC496" s="216"/>
      <c r="BD496" s="216"/>
      <c r="BE496" s="216"/>
      <c r="BF496" s="216"/>
      <c r="BG496" s="216"/>
      <c r="BH496" s="216"/>
    </row>
    <row r="497" spans="1:60" outlineLevel="1" x14ac:dyDescent="0.2">
      <c r="A497" s="223"/>
      <c r="B497" s="224"/>
      <c r="C497" s="248" t="s">
        <v>383</v>
      </c>
      <c r="D497" s="226"/>
      <c r="E497" s="227">
        <v>106.08750000000001</v>
      </c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16"/>
      <c r="Z497" s="216"/>
      <c r="AA497" s="216"/>
      <c r="AB497" s="216"/>
      <c r="AC497" s="216"/>
      <c r="AD497" s="216"/>
      <c r="AE497" s="216"/>
      <c r="AF497" s="216"/>
      <c r="AG497" s="216" t="s">
        <v>168</v>
      </c>
      <c r="AH497" s="216">
        <v>0</v>
      </c>
      <c r="AI497" s="216"/>
      <c r="AJ497" s="216"/>
      <c r="AK497" s="216"/>
      <c r="AL497" s="216"/>
      <c r="AM497" s="216"/>
      <c r="AN497" s="216"/>
      <c r="AO497" s="216"/>
      <c r="AP497" s="216"/>
      <c r="AQ497" s="216"/>
      <c r="AR497" s="216"/>
      <c r="AS497" s="216"/>
      <c r="AT497" s="216"/>
      <c r="AU497" s="216"/>
      <c r="AV497" s="216"/>
      <c r="AW497" s="216"/>
      <c r="AX497" s="216"/>
      <c r="AY497" s="216"/>
      <c r="AZ497" s="216"/>
      <c r="BA497" s="216"/>
      <c r="BB497" s="216"/>
      <c r="BC497" s="216"/>
      <c r="BD497" s="216"/>
      <c r="BE497" s="216"/>
      <c r="BF497" s="216"/>
      <c r="BG497" s="216"/>
      <c r="BH497" s="216"/>
    </row>
    <row r="498" spans="1:60" ht="22.5" outlineLevel="1" x14ac:dyDescent="0.2">
      <c r="A498" s="223"/>
      <c r="B498" s="224"/>
      <c r="C498" s="248" t="s">
        <v>441</v>
      </c>
      <c r="D498" s="226"/>
      <c r="E498" s="227">
        <v>99.998999999999995</v>
      </c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16"/>
      <c r="Z498" s="216"/>
      <c r="AA498" s="216"/>
      <c r="AB498" s="216"/>
      <c r="AC498" s="216"/>
      <c r="AD498" s="216"/>
      <c r="AE498" s="216"/>
      <c r="AF498" s="216"/>
      <c r="AG498" s="216" t="s">
        <v>168</v>
      </c>
      <c r="AH498" s="216">
        <v>0</v>
      </c>
      <c r="AI498" s="216"/>
      <c r="AJ498" s="216"/>
      <c r="AK498" s="216"/>
      <c r="AL498" s="216"/>
      <c r="AM498" s="216"/>
      <c r="AN498" s="216"/>
      <c r="AO498" s="216"/>
      <c r="AP498" s="216"/>
      <c r="AQ498" s="216"/>
      <c r="AR498" s="216"/>
      <c r="AS498" s="216"/>
      <c r="AT498" s="216"/>
      <c r="AU498" s="216"/>
      <c r="AV498" s="216"/>
      <c r="AW498" s="216"/>
      <c r="AX498" s="216"/>
      <c r="AY498" s="216"/>
      <c r="AZ498" s="216"/>
      <c r="BA498" s="216"/>
      <c r="BB498" s="216"/>
      <c r="BC498" s="216"/>
      <c r="BD498" s="216"/>
      <c r="BE498" s="216"/>
      <c r="BF498" s="216"/>
      <c r="BG498" s="216"/>
      <c r="BH498" s="216"/>
    </row>
    <row r="499" spans="1:60" outlineLevel="1" x14ac:dyDescent="0.2">
      <c r="A499" s="223"/>
      <c r="B499" s="224"/>
      <c r="C499" s="248" t="s">
        <v>199</v>
      </c>
      <c r="D499" s="226"/>
      <c r="E499" s="227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16"/>
      <c r="Z499" s="216"/>
      <c r="AA499" s="216"/>
      <c r="AB499" s="216"/>
      <c r="AC499" s="216"/>
      <c r="AD499" s="216"/>
      <c r="AE499" s="216"/>
      <c r="AF499" s="216"/>
      <c r="AG499" s="216" t="s">
        <v>168</v>
      </c>
      <c r="AH499" s="216">
        <v>0</v>
      </c>
      <c r="AI499" s="216"/>
      <c r="AJ499" s="216"/>
      <c r="AK499" s="216"/>
      <c r="AL499" s="216"/>
      <c r="AM499" s="216"/>
      <c r="AN499" s="216"/>
      <c r="AO499" s="216"/>
      <c r="AP499" s="216"/>
      <c r="AQ499" s="216"/>
      <c r="AR499" s="216"/>
      <c r="AS499" s="216"/>
      <c r="AT499" s="216"/>
      <c r="AU499" s="216"/>
      <c r="AV499" s="216"/>
      <c r="AW499" s="216"/>
      <c r="AX499" s="216"/>
      <c r="AY499" s="216"/>
      <c r="AZ499" s="216"/>
      <c r="BA499" s="216"/>
      <c r="BB499" s="216"/>
      <c r="BC499" s="216"/>
      <c r="BD499" s="216"/>
      <c r="BE499" s="216"/>
      <c r="BF499" s="216"/>
      <c r="BG499" s="216"/>
      <c r="BH499" s="216"/>
    </row>
    <row r="500" spans="1:60" outlineLevel="1" x14ac:dyDescent="0.2">
      <c r="A500" s="223"/>
      <c r="B500" s="224"/>
      <c r="C500" s="265" t="s">
        <v>232</v>
      </c>
      <c r="D500" s="252"/>
      <c r="E500" s="253">
        <v>403.27550000000002</v>
      </c>
      <c r="F500" s="225"/>
      <c r="G500" s="225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16"/>
      <c r="Z500" s="216"/>
      <c r="AA500" s="216"/>
      <c r="AB500" s="216"/>
      <c r="AC500" s="216"/>
      <c r="AD500" s="216"/>
      <c r="AE500" s="216"/>
      <c r="AF500" s="216"/>
      <c r="AG500" s="216" t="s">
        <v>168</v>
      </c>
      <c r="AH500" s="216">
        <v>1</v>
      </c>
      <c r="AI500" s="216"/>
      <c r="AJ500" s="216"/>
      <c r="AK500" s="216"/>
      <c r="AL500" s="216"/>
      <c r="AM500" s="216"/>
      <c r="AN500" s="216"/>
      <c r="AO500" s="216"/>
      <c r="AP500" s="216"/>
      <c r="AQ500" s="216"/>
      <c r="AR500" s="216"/>
      <c r="AS500" s="216"/>
      <c r="AT500" s="216"/>
      <c r="AU500" s="216"/>
      <c r="AV500" s="216"/>
      <c r="AW500" s="216"/>
      <c r="AX500" s="216"/>
      <c r="AY500" s="216"/>
      <c r="AZ500" s="216"/>
      <c r="BA500" s="216"/>
      <c r="BB500" s="216"/>
      <c r="BC500" s="216"/>
      <c r="BD500" s="216"/>
      <c r="BE500" s="216"/>
      <c r="BF500" s="216"/>
      <c r="BG500" s="216"/>
      <c r="BH500" s="216"/>
    </row>
    <row r="501" spans="1:60" outlineLevel="1" x14ac:dyDescent="0.2">
      <c r="A501" s="223"/>
      <c r="B501" s="224"/>
      <c r="C501" s="248" t="s">
        <v>315</v>
      </c>
      <c r="D501" s="226"/>
      <c r="E501" s="227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16"/>
      <c r="Z501" s="216"/>
      <c r="AA501" s="216"/>
      <c r="AB501" s="216"/>
      <c r="AC501" s="216"/>
      <c r="AD501" s="216"/>
      <c r="AE501" s="216"/>
      <c r="AF501" s="216"/>
      <c r="AG501" s="216" t="s">
        <v>168</v>
      </c>
      <c r="AH501" s="216">
        <v>0</v>
      </c>
      <c r="AI501" s="216"/>
      <c r="AJ501" s="216"/>
      <c r="AK501" s="216"/>
      <c r="AL501" s="216"/>
      <c r="AM501" s="216"/>
      <c r="AN501" s="216"/>
      <c r="AO501" s="216"/>
      <c r="AP501" s="216"/>
      <c r="AQ501" s="216"/>
      <c r="AR501" s="216"/>
      <c r="AS501" s="216"/>
      <c r="AT501" s="216"/>
      <c r="AU501" s="216"/>
      <c r="AV501" s="216"/>
      <c r="AW501" s="216"/>
      <c r="AX501" s="216"/>
      <c r="AY501" s="216"/>
      <c r="AZ501" s="216"/>
      <c r="BA501" s="216"/>
      <c r="BB501" s="216"/>
      <c r="BC501" s="216"/>
      <c r="BD501" s="216"/>
      <c r="BE501" s="216"/>
      <c r="BF501" s="216"/>
      <c r="BG501" s="216"/>
      <c r="BH501" s="216"/>
    </row>
    <row r="502" spans="1:60" outlineLevel="1" x14ac:dyDescent="0.2">
      <c r="A502" s="223"/>
      <c r="B502" s="224"/>
      <c r="C502" s="248" t="s">
        <v>396</v>
      </c>
      <c r="D502" s="226"/>
      <c r="E502" s="227">
        <v>43.68</v>
      </c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16"/>
      <c r="Z502" s="216"/>
      <c r="AA502" s="216"/>
      <c r="AB502" s="216"/>
      <c r="AC502" s="216"/>
      <c r="AD502" s="216"/>
      <c r="AE502" s="216"/>
      <c r="AF502" s="216"/>
      <c r="AG502" s="216" t="s">
        <v>168</v>
      </c>
      <c r="AH502" s="216">
        <v>0</v>
      </c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</row>
    <row r="503" spans="1:60" outlineLevel="1" x14ac:dyDescent="0.2">
      <c r="A503" s="223"/>
      <c r="B503" s="224"/>
      <c r="C503" s="248" t="s">
        <v>397</v>
      </c>
      <c r="D503" s="226"/>
      <c r="E503" s="227">
        <v>4.3600000000000003</v>
      </c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16"/>
      <c r="Z503" s="216"/>
      <c r="AA503" s="216"/>
      <c r="AB503" s="216"/>
      <c r="AC503" s="216"/>
      <c r="AD503" s="216"/>
      <c r="AE503" s="216"/>
      <c r="AF503" s="216"/>
      <c r="AG503" s="216" t="s">
        <v>168</v>
      </c>
      <c r="AH503" s="216">
        <v>0</v>
      </c>
      <c r="AI503" s="216"/>
      <c r="AJ503" s="216"/>
      <c r="AK503" s="216"/>
      <c r="AL503" s="216"/>
      <c r="AM503" s="216"/>
      <c r="AN503" s="216"/>
      <c r="AO503" s="216"/>
      <c r="AP503" s="216"/>
      <c r="AQ503" s="216"/>
      <c r="AR503" s="216"/>
      <c r="AS503" s="216"/>
      <c r="AT503" s="216"/>
      <c r="AU503" s="216"/>
      <c r="AV503" s="216"/>
      <c r="AW503" s="216"/>
      <c r="AX503" s="216"/>
      <c r="AY503" s="216"/>
      <c r="AZ503" s="216"/>
      <c r="BA503" s="216"/>
      <c r="BB503" s="216"/>
      <c r="BC503" s="216"/>
      <c r="BD503" s="216"/>
      <c r="BE503" s="216"/>
      <c r="BF503" s="216"/>
      <c r="BG503" s="216"/>
      <c r="BH503" s="216"/>
    </row>
    <row r="504" spans="1:60" outlineLevel="1" x14ac:dyDescent="0.2">
      <c r="A504" s="223"/>
      <c r="B504" s="224"/>
      <c r="C504" s="248" t="s">
        <v>398</v>
      </c>
      <c r="D504" s="226"/>
      <c r="E504" s="227">
        <v>4.18</v>
      </c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16"/>
      <c r="Z504" s="216"/>
      <c r="AA504" s="216"/>
      <c r="AB504" s="216"/>
      <c r="AC504" s="216"/>
      <c r="AD504" s="216"/>
      <c r="AE504" s="216"/>
      <c r="AF504" s="216"/>
      <c r="AG504" s="216" t="s">
        <v>168</v>
      </c>
      <c r="AH504" s="216">
        <v>0</v>
      </c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</row>
    <row r="505" spans="1:60" outlineLevel="1" x14ac:dyDescent="0.2">
      <c r="A505" s="223"/>
      <c r="B505" s="224"/>
      <c r="C505" s="265" t="s">
        <v>232</v>
      </c>
      <c r="D505" s="252"/>
      <c r="E505" s="253">
        <v>52.22</v>
      </c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16"/>
      <c r="Z505" s="216"/>
      <c r="AA505" s="216"/>
      <c r="AB505" s="216"/>
      <c r="AC505" s="216"/>
      <c r="AD505" s="216"/>
      <c r="AE505" s="216"/>
      <c r="AF505" s="216"/>
      <c r="AG505" s="216" t="s">
        <v>168</v>
      </c>
      <c r="AH505" s="216">
        <v>1</v>
      </c>
      <c r="AI505" s="216"/>
      <c r="AJ505" s="216"/>
      <c r="AK505" s="216"/>
      <c r="AL505" s="216"/>
      <c r="AM505" s="216"/>
      <c r="AN505" s="216"/>
      <c r="AO505" s="216"/>
      <c r="AP505" s="216"/>
      <c r="AQ505" s="216"/>
      <c r="AR505" s="216"/>
      <c r="AS505" s="216"/>
      <c r="AT505" s="216"/>
      <c r="AU505" s="216"/>
      <c r="AV505" s="216"/>
      <c r="AW505" s="216"/>
      <c r="AX505" s="216"/>
      <c r="AY505" s="216"/>
      <c r="AZ505" s="216"/>
      <c r="BA505" s="216"/>
      <c r="BB505" s="216"/>
      <c r="BC505" s="216"/>
      <c r="BD505" s="216"/>
      <c r="BE505" s="216"/>
      <c r="BF505" s="216"/>
      <c r="BG505" s="216"/>
      <c r="BH505" s="216"/>
    </row>
    <row r="506" spans="1:60" outlineLevel="1" x14ac:dyDescent="0.2">
      <c r="A506" s="235">
        <v>52</v>
      </c>
      <c r="B506" s="236" t="s">
        <v>445</v>
      </c>
      <c r="C506" s="246" t="s">
        <v>446</v>
      </c>
      <c r="D506" s="237" t="s">
        <v>259</v>
      </c>
      <c r="E506" s="238">
        <v>7.4947499999999998</v>
      </c>
      <c r="F506" s="239"/>
      <c r="G506" s="240">
        <f>ROUND(E506*F506,2)</f>
        <v>0</v>
      </c>
      <c r="H506" s="239"/>
      <c r="I506" s="240">
        <f>ROUND(E506*H506,2)</f>
        <v>0</v>
      </c>
      <c r="J506" s="239"/>
      <c r="K506" s="240">
        <f>ROUND(E506*J506,2)</f>
        <v>0</v>
      </c>
      <c r="L506" s="240">
        <v>21</v>
      </c>
      <c r="M506" s="240">
        <f>G506*(1+L506/100)</f>
        <v>0</v>
      </c>
      <c r="N506" s="240">
        <v>3.5E-4</v>
      </c>
      <c r="O506" s="240">
        <f>ROUND(E506*N506,2)</f>
        <v>0</v>
      </c>
      <c r="P506" s="240">
        <v>0</v>
      </c>
      <c r="Q506" s="240">
        <f>ROUND(E506*P506,2)</f>
        <v>0</v>
      </c>
      <c r="R506" s="240"/>
      <c r="S506" s="240" t="s">
        <v>356</v>
      </c>
      <c r="T506" s="241" t="s">
        <v>155</v>
      </c>
      <c r="U506" s="225">
        <v>8.5999999999999993E-2</v>
      </c>
      <c r="V506" s="225">
        <f>ROUND(E506*U506,2)</f>
        <v>0.64</v>
      </c>
      <c r="W506" s="225"/>
      <c r="X506" s="225" t="s">
        <v>193</v>
      </c>
      <c r="Y506" s="216"/>
      <c r="Z506" s="216"/>
      <c r="AA506" s="216"/>
      <c r="AB506" s="216"/>
      <c r="AC506" s="216"/>
      <c r="AD506" s="216"/>
      <c r="AE506" s="216"/>
      <c r="AF506" s="216"/>
      <c r="AG506" s="216" t="s">
        <v>194</v>
      </c>
      <c r="AH506" s="216"/>
      <c r="AI506" s="216"/>
      <c r="AJ506" s="216"/>
      <c r="AK506" s="216"/>
      <c r="AL506" s="216"/>
      <c r="AM506" s="216"/>
      <c r="AN506" s="216"/>
      <c r="AO506" s="216"/>
      <c r="AP506" s="216"/>
      <c r="AQ506" s="216"/>
      <c r="AR506" s="216"/>
      <c r="AS506" s="216"/>
      <c r="AT506" s="216"/>
      <c r="AU506" s="216"/>
      <c r="AV506" s="216"/>
      <c r="AW506" s="216"/>
      <c r="AX506" s="216"/>
      <c r="AY506" s="216"/>
      <c r="AZ506" s="216"/>
      <c r="BA506" s="216"/>
      <c r="BB506" s="216"/>
      <c r="BC506" s="216"/>
      <c r="BD506" s="216"/>
      <c r="BE506" s="216"/>
      <c r="BF506" s="216"/>
      <c r="BG506" s="216"/>
      <c r="BH506" s="216"/>
    </row>
    <row r="507" spans="1:60" outlineLevel="1" x14ac:dyDescent="0.2">
      <c r="A507" s="223"/>
      <c r="B507" s="224"/>
      <c r="C507" s="248" t="s">
        <v>198</v>
      </c>
      <c r="D507" s="226"/>
      <c r="E507" s="227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16"/>
      <c r="Z507" s="216"/>
      <c r="AA507" s="216"/>
      <c r="AB507" s="216"/>
      <c r="AC507" s="216"/>
      <c r="AD507" s="216"/>
      <c r="AE507" s="216"/>
      <c r="AF507" s="216"/>
      <c r="AG507" s="216" t="s">
        <v>168</v>
      </c>
      <c r="AH507" s="216">
        <v>0</v>
      </c>
      <c r="AI507" s="216"/>
      <c r="AJ507" s="216"/>
      <c r="AK507" s="216"/>
      <c r="AL507" s="216"/>
      <c r="AM507" s="216"/>
      <c r="AN507" s="216"/>
      <c r="AO507" s="216"/>
      <c r="AP507" s="216"/>
      <c r="AQ507" s="216"/>
      <c r="AR507" s="216"/>
      <c r="AS507" s="216"/>
      <c r="AT507" s="216"/>
      <c r="AU507" s="216"/>
      <c r="AV507" s="216"/>
      <c r="AW507" s="216"/>
      <c r="AX507" s="216"/>
      <c r="AY507" s="216"/>
      <c r="AZ507" s="216"/>
      <c r="BA507" s="216"/>
      <c r="BB507" s="216"/>
      <c r="BC507" s="216"/>
      <c r="BD507" s="216"/>
      <c r="BE507" s="216"/>
      <c r="BF507" s="216"/>
      <c r="BG507" s="216"/>
      <c r="BH507" s="216"/>
    </row>
    <row r="508" spans="1:60" ht="22.5" outlineLevel="1" x14ac:dyDescent="0.2">
      <c r="A508" s="223"/>
      <c r="B508" s="224"/>
      <c r="C508" s="248" t="s">
        <v>387</v>
      </c>
      <c r="D508" s="226"/>
      <c r="E508" s="227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16"/>
      <c r="Z508" s="216"/>
      <c r="AA508" s="216"/>
      <c r="AB508" s="216"/>
      <c r="AC508" s="216"/>
      <c r="AD508" s="216"/>
      <c r="AE508" s="216"/>
      <c r="AF508" s="216"/>
      <c r="AG508" s="216" t="s">
        <v>168</v>
      </c>
      <c r="AH508" s="216">
        <v>0</v>
      </c>
      <c r="AI508" s="216"/>
      <c r="AJ508" s="216"/>
      <c r="AK508" s="216"/>
      <c r="AL508" s="216"/>
      <c r="AM508" s="216"/>
      <c r="AN508" s="216"/>
      <c r="AO508" s="216"/>
      <c r="AP508" s="216"/>
      <c r="AQ508" s="216"/>
      <c r="AR508" s="216"/>
      <c r="AS508" s="216"/>
      <c r="AT508" s="216"/>
      <c r="AU508" s="216"/>
      <c r="AV508" s="216"/>
      <c r="AW508" s="216"/>
      <c r="AX508" s="216"/>
      <c r="AY508" s="216"/>
      <c r="AZ508" s="216"/>
      <c r="BA508" s="216"/>
      <c r="BB508" s="216"/>
      <c r="BC508" s="216"/>
      <c r="BD508" s="216"/>
      <c r="BE508" s="216"/>
      <c r="BF508" s="216"/>
      <c r="BG508" s="216"/>
      <c r="BH508" s="216"/>
    </row>
    <row r="509" spans="1:60" ht="22.5" outlineLevel="1" x14ac:dyDescent="0.2">
      <c r="A509" s="223"/>
      <c r="B509" s="224"/>
      <c r="C509" s="248" t="s">
        <v>447</v>
      </c>
      <c r="D509" s="226"/>
      <c r="E509" s="227"/>
      <c r="F509" s="225"/>
      <c r="G509" s="225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16"/>
      <c r="Z509" s="216"/>
      <c r="AA509" s="216"/>
      <c r="AB509" s="216"/>
      <c r="AC509" s="216"/>
      <c r="AD509" s="216"/>
      <c r="AE509" s="216"/>
      <c r="AF509" s="216"/>
      <c r="AG509" s="216" t="s">
        <v>168</v>
      </c>
      <c r="AH509" s="216">
        <v>0</v>
      </c>
      <c r="AI509" s="216"/>
      <c r="AJ509" s="216"/>
      <c r="AK509" s="216"/>
      <c r="AL509" s="216"/>
      <c r="AM509" s="216"/>
      <c r="AN509" s="216"/>
      <c r="AO509" s="216"/>
      <c r="AP509" s="216"/>
      <c r="AQ509" s="216"/>
      <c r="AR509" s="216"/>
      <c r="AS509" s="216"/>
      <c r="AT509" s="216"/>
      <c r="AU509" s="216"/>
      <c r="AV509" s="216"/>
      <c r="AW509" s="216"/>
      <c r="AX509" s="216"/>
      <c r="AY509" s="216"/>
      <c r="AZ509" s="216"/>
      <c r="BA509" s="216"/>
      <c r="BB509" s="216"/>
      <c r="BC509" s="216"/>
      <c r="BD509" s="216"/>
      <c r="BE509" s="216"/>
      <c r="BF509" s="216"/>
      <c r="BG509" s="216"/>
      <c r="BH509" s="216"/>
    </row>
    <row r="510" spans="1:60" outlineLevel="1" x14ac:dyDescent="0.2">
      <c r="A510" s="223"/>
      <c r="B510" s="224"/>
      <c r="C510" s="248" t="s">
        <v>199</v>
      </c>
      <c r="D510" s="226"/>
      <c r="E510" s="227"/>
      <c r="F510" s="225"/>
      <c r="G510" s="225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16"/>
      <c r="Z510" s="216"/>
      <c r="AA510" s="216"/>
      <c r="AB510" s="216"/>
      <c r="AC510" s="216"/>
      <c r="AD510" s="216"/>
      <c r="AE510" s="216"/>
      <c r="AF510" s="216"/>
      <c r="AG510" s="216" t="s">
        <v>168</v>
      </c>
      <c r="AH510" s="216">
        <v>0</v>
      </c>
      <c r="AI510" s="216"/>
      <c r="AJ510" s="216"/>
      <c r="AK510" s="216"/>
      <c r="AL510" s="216"/>
      <c r="AM510" s="216"/>
      <c r="AN510" s="216"/>
      <c r="AO510" s="216"/>
      <c r="AP510" s="216"/>
      <c r="AQ510" s="216"/>
      <c r="AR510" s="216"/>
      <c r="AS510" s="216"/>
      <c r="AT510" s="216"/>
      <c r="AU510" s="216"/>
      <c r="AV510" s="216"/>
      <c r="AW510" s="216"/>
      <c r="AX510" s="216"/>
      <c r="AY510" s="216"/>
      <c r="AZ510" s="216"/>
      <c r="BA510" s="216"/>
      <c r="BB510" s="216"/>
      <c r="BC510" s="216"/>
      <c r="BD510" s="216"/>
      <c r="BE510" s="216"/>
      <c r="BF510" s="216"/>
      <c r="BG510" s="216"/>
      <c r="BH510" s="216"/>
    </row>
    <row r="511" spans="1:60" outlineLevel="1" x14ac:dyDescent="0.2">
      <c r="A511" s="223"/>
      <c r="B511" s="224"/>
      <c r="C511" s="248" t="s">
        <v>340</v>
      </c>
      <c r="D511" s="226"/>
      <c r="E511" s="227"/>
      <c r="F511" s="225"/>
      <c r="G511" s="225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16"/>
      <c r="Z511" s="216"/>
      <c r="AA511" s="216"/>
      <c r="AB511" s="216"/>
      <c r="AC511" s="216"/>
      <c r="AD511" s="216"/>
      <c r="AE511" s="216"/>
      <c r="AF511" s="216"/>
      <c r="AG511" s="216" t="s">
        <v>168</v>
      </c>
      <c r="AH511" s="216">
        <v>0</v>
      </c>
      <c r="AI511" s="216"/>
      <c r="AJ511" s="216"/>
      <c r="AK511" s="216"/>
      <c r="AL511" s="216"/>
      <c r="AM511" s="216"/>
      <c r="AN511" s="216"/>
      <c r="AO511" s="216"/>
      <c r="AP511" s="216"/>
      <c r="AQ511" s="216"/>
      <c r="AR511" s="216"/>
      <c r="AS511" s="216"/>
      <c r="AT511" s="216"/>
      <c r="AU511" s="216"/>
      <c r="AV511" s="216"/>
      <c r="AW511" s="216"/>
      <c r="AX511" s="216"/>
      <c r="AY511" s="216"/>
      <c r="AZ511" s="216"/>
      <c r="BA511" s="216"/>
      <c r="BB511" s="216"/>
      <c r="BC511" s="216"/>
      <c r="BD511" s="216"/>
      <c r="BE511" s="216"/>
      <c r="BF511" s="216"/>
      <c r="BG511" s="216"/>
      <c r="BH511" s="216"/>
    </row>
    <row r="512" spans="1:60" outlineLevel="1" x14ac:dyDescent="0.2">
      <c r="A512" s="223"/>
      <c r="B512" s="224"/>
      <c r="C512" s="248" t="s">
        <v>448</v>
      </c>
      <c r="D512" s="226"/>
      <c r="E512" s="227">
        <v>3.8242500000000001</v>
      </c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16"/>
      <c r="Z512" s="216"/>
      <c r="AA512" s="216"/>
      <c r="AB512" s="216"/>
      <c r="AC512" s="216"/>
      <c r="AD512" s="216"/>
      <c r="AE512" s="216"/>
      <c r="AF512" s="216"/>
      <c r="AG512" s="216" t="s">
        <v>168</v>
      </c>
      <c r="AH512" s="216">
        <v>0</v>
      </c>
      <c r="AI512" s="216"/>
      <c r="AJ512" s="216"/>
      <c r="AK512" s="216"/>
      <c r="AL512" s="216"/>
      <c r="AM512" s="216"/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6"/>
      <c r="AZ512" s="216"/>
      <c r="BA512" s="216"/>
      <c r="BB512" s="216"/>
      <c r="BC512" s="216"/>
      <c r="BD512" s="216"/>
      <c r="BE512" s="216"/>
      <c r="BF512" s="216"/>
      <c r="BG512" s="216"/>
      <c r="BH512" s="216"/>
    </row>
    <row r="513" spans="1:60" outlineLevel="1" x14ac:dyDescent="0.2">
      <c r="A513" s="223"/>
      <c r="B513" s="224"/>
      <c r="C513" s="248" t="s">
        <v>449</v>
      </c>
      <c r="D513" s="226"/>
      <c r="E513" s="227">
        <v>1.52325</v>
      </c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16"/>
      <c r="Z513" s="216"/>
      <c r="AA513" s="216"/>
      <c r="AB513" s="216"/>
      <c r="AC513" s="216"/>
      <c r="AD513" s="216"/>
      <c r="AE513" s="216"/>
      <c r="AF513" s="216"/>
      <c r="AG513" s="216" t="s">
        <v>168</v>
      </c>
      <c r="AH513" s="216">
        <v>0</v>
      </c>
      <c r="AI513" s="216"/>
      <c r="AJ513" s="216"/>
      <c r="AK513" s="216"/>
      <c r="AL513" s="216"/>
      <c r="AM513" s="216"/>
      <c r="AN513" s="216"/>
      <c r="AO513" s="216"/>
      <c r="AP513" s="216"/>
      <c r="AQ513" s="216"/>
      <c r="AR513" s="216"/>
      <c r="AS513" s="216"/>
      <c r="AT513" s="216"/>
      <c r="AU513" s="216"/>
      <c r="AV513" s="216"/>
      <c r="AW513" s="216"/>
      <c r="AX513" s="216"/>
      <c r="AY513" s="216"/>
      <c r="AZ513" s="216"/>
      <c r="BA513" s="216"/>
      <c r="BB513" s="216"/>
      <c r="BC513" s="216"/>
      <c r="BD513" s="216"/>
      <c r="BE513" s="216"/>
      <c r="BF513" s="216"/>
      <c r="BG513" s="216"/>
      <c r="BH513" s="216"/>
    </row>
    <row r="514" spans="1:60" outlineLevel="1" x14ac:dyDescent="0.2">
      <c r="A514" s="223"/>
      <c r="B514" s="224"/>
      <c r="C514" s="265" t="s">
        <v>232</v>
      </c>
      <c r="D514" s="252"/>
      <c r="E514" s="253">
        <v>5.3475000000000001</v>
      </c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16"/>
      <c r="Z514" s="216"/>
      <c r="AA514" s="216"/>
      <c r="AB514" s="216"/>
      <c r="AC514" s="216"/>
      <c r="AD514" s="216"/>
      <c r="AE514" s="216"/>
      <c r="AF514" s="216"/>
      <c r="AG514" s="216" t="s">
        <v>168</v>
      </c>
      <c r="AH514" s="216">
        <v>1</v>
      </c>
      <c r="AI514" s="216"/>
      <c r="AJ514" s="216"/>
      <c r="AK514" s="216"/>
      <c r="AL514" s="216"/>
      <c r="AM514" s="216"/>
      <c r="AN514" s="216"/>
      <c r="AO514" s="216"/>
      <c r="AP514" s="216"/>
      <c r="AQ514" s="216"/>
      <c r="AR514" s="216"/>
      <c r="AS514" s="216"/>
      <c r="AT514" s="216"/>
      <c r="AU514" s="216"/>
      <c r="AV514" s="216"/>
      <c r="AW514" s="216"/>
      <c r="AX514" s="216"/>
      <c r="AY514" s="216"/>
      <c r="AZ514" s="216"/>
      <c r="BA514" s="216"/>
      <c r="BB514" s="216"/>
      <c r="BC514" s="216"/>
      <c r="BD514" s="216"/>
      <c r="BE514" s="216"/>
      <c r="BF514" s="216"/>
      <c r="BG514" s="216"/>
      <c r="BH514" s="216"/>
    </row>
    <row r="515" spans="1:60" outlineLevel="1" x14ac:dyDescent="0.2">
      <c r="A515" s="223"/>
      <c r="B515" s="224"/>
      <c r="C515" s="248" t="s">
        <v>346</v>
      </c>
      <c r="D515" s="226"/>
      <c r="E515" s="227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16"/>
      <c r="Z515" s="216"/>
      <c r="AA515" s="216"/>
      <c r="AB515" s="216"/>
      <c r="AC515" s="216"/>
      <c r="AD515" s="216"/>
      <c r="AE515" s="216"/>
      <c r="AF515" s="216"/>
      <c r="AG515" s="216" t="s">
        <v>168</v>
      </c>
      <c r="AH515" s="216">
        <v>0</v>
      </c>
      <c r="AI515" s="216"/>
      <c r="AJ515" s="216"/>
      <c r="AK515" s="216"/>
      <c r="AL515" s="216"/>
      <c r="AM515" s="216"/>
      <c r="AN515" s="216"/>
      <c r="AO515" s="216"/>
      <c r="AP515" s="216"/>
      <c r="AQ515" s="216"/>
      <c r="AR515" s="216"/>
      <c r="AS515" s="216"/>
      <c r="AT515" s="216"/>
      <c r="AU515" s="216"/>
      <c r="AV515" s="216"/>
      <c r="AW515" s="216"/>
      <c r="AX515" s="216"/>
      <c r="AY515" s="216"/>
      <c r="AZ515" s="216"/>
      <c r="BA515" s="216"/>
      <c r="BB515" s="216"/>
      <c r="BC515" s="216"/>
      <c r="BD515" s="216"/>
      <c r="BE515" s="216"/>
      <c r="BF515" s="216"/>
      <c r="BG515" s="216"/>
      <c r="BH515" s="216"/>
    </row>
    <row r="516" spans="1:60" outlineLevel="1" x14ac:dyDescent="0.2">
      <c r="A516" s="223"/>
      <c r="B516" s="224"/>
      <c r="C516" s="248" t="s">
        <v>450</v>
      </c>
      <c r="D516" s="226"/>
      <c r="E516" s="227">
        <v>2.1472500000000001</v>
      </c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16"/>
      <c r="Z516" s="216"/>
      <c r="AA516" s="216"/>
      <c r="AB516" s="216"/>
      <c r="AC516" s="216"/>
      <c r="AD516" s="216"/>
      <c r="AE516" s="216"/>
      <c r="AF516" s="216"/>
      <c r="AG516" s="216" t="s">
        <v>168</v>
      </c>
      <c r="AH516" s="216">
        <v>0</v>
      </c>
      <c r="AI516" s="216"/>
      <c r="AJ516" s="216"/>
      <c r="AK516" s="216"/>
      <c r="AL516" s="216"/>
      <c r="AM516" s="216"/>
      <c r="AN516" s="216"/>
      <c r="AO516" s="216"/>
      <c r="AP516" s="216"/>
      <c r="AQ516" s="216"/>
      <c r="AR516" s="216"/>
      <c r="AS516" s="216"/>
      <c r="AT516" s="216"/>
      <c r="AU516" s="216"/>
      <c r="AV516" s="216"/>
      <c r="AW516" s="216"/>
      <c r="AX516" s="216"/>
      <c r="AY516" s="216"/>
      <c r="AZ516" s="216"/>
      <c r="BA516" s="216"/>
      <c r="BB516" s="216"/>
      <c r="BC516" s="216"/>
      <c r="BD516" s="216"/>
      <c r="BE516" s="216"/>
      <c r="BF516" s="216"/>
      <c r="BG516" s="216"/>
      <c r="BH516" s="216"/>
    </row>
    <row r="517" spans="1:60" outlineLevel="1" x14ac:dyDescent="0.2">
      <c r="A517" s="223"/>
      <c r="B517" s="224"/>
      <c r="C517" s="265" t="s">
        <v>232</v>
      </c>
      <c r="D517" s="252"/>
      <c r="E517" s="253">
        <v>2.1472500000000001</v>
      </c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16"/>
      <c r="Z517" s="216"/>
      <c r="AA517" s="216"/>
      <c r="AB517" s="216"/>
      <c r="AC517" s="216"/>
      <c r="AD517" s="216"/>
      <c r="AE517" s="216"/>
      <c r="AF517" s="216"/>
      <c r="AG517" s="216" t="s">
        <v>168</v>
      </c>
      <c r="AH517" s="216">
        <v>1</v>
      </c>
      <c r="AI517" s="216"/>
      <c r="AJ517" s="216"/>
      <c r="AK517" s="216"/>
      <c r="AL517" s="216"/>
      <c r="AM517" s="216"/>
      <c r="AN517" s="216"/>
      <c r="AO517" s="216"/>
      <c r="AP517" s="216"/>
      <c r="AQ517" s="216"/>
      <c r="AR517" s="216"/>
      <c r="AS517" s="216"/>
      <c r="AT517" s="216"/>
      <c r="AU517" s="216"/>
      <c r="AV517" s="216"/>
      <c r="AW517" s="216"/>
      <c r="AX517" s="216"/>
      <c r="AY517" s="216"/>
      <c r="AZ517" s="216"/>
      <c r="BA517" s="216"/>
      <c r="BB517" s="216"/>
      <c r="BC517" s="216"/>
      <c r="BD517" s="216"/>
      <c r="BE517" s="216"/>
      <c r="BF517" s="216"/>
      <c r="BG517" s="216"/>
      <c r="BH517" s="216"/>
    </row>
    <row r="518" spans="1:60" outlineLevel="1" x14ac:dyDescent="0.2">
      <c r="A518" s="235">
        <v>53</v>
      </c>
      <c r="B518" s="236" t="s">
        <v>451</v>
      </c>
      <c r="C518" s="246" t="s">
        <v>452</v>
      </c>
      <c r="D518" s="237" t="s">
        <v>259</v>
      </c>
      <c r="E518" s="238">
        <v>491.87450000000001</v>
      </c>
      <c r="F518" s="239"/>
      <c r="G518" s="240">
        <f>ROUND(E518*F518,2)</f>
        <v>0</v>
      </c>
      <c r="H518" s="239"/>
      <c r="I518" s="240">
        <f>ROUND(E518*H518,2)</f>
        <v>0</v>
      </c>
      <c r="J518" s="239"/>
      <c r="K518" s="240">
        <f>ROUND(E518*J518,2)</f>
        <v>0</v>
      </c>
      <c r="L518" s="240">
        <v>21</v>
      </c>
      <c r="M518" s="240">
        <f>G518*(1+L518/100)</f>
        <v>0</v>
      </c>
      <c r="N518" s="240">
        <v>0</v>
      </c>
      <c r="O518" s="240">
        <f>ROUND(E518*N518,2)</f>
        <v>0</v>
      </c>
      <c r="P518" s="240">
        <v>0</v>
      </c>
      <c r="Q518" s="240">
        <f>ROUND(E518*P518,2)</f>
        <v>0</v>
      </c>
      <c r="R518" s="240"/>
      <c r="S518" s="240" t="s">
        <v>356</v>
      </c>
      <c r="T518" s="241" t="s">
        <v>155</v>
      </c>
      <c r="U518" s="225">
        <v>1.6E-2</v>
      </c>
      <c r="V518" s="225">
        <f>ROUND(E518*U518,2)</f>
        <v>7.87</v>
      </c>
      <c r="W518" s="225"/>
      <c r="X518" s="225" t="s">
        <v>193</v>
      </c>
      <c r="Y518" s="216"/>
      <c r="Z518" s="216"/>
      <c r="AA518" s="216"/>
      <c r="AB518" s="216"/>
      <c r="AC518" s="216"/>
      <c r="AD518" s="216"/>
      <c r="AE518" s="216"/>
      <c r="AF518" s="216"/>
      <c r="AG518" s="216" t="s">
        <v>194</v>
      </c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</row>
    <row r="519" spans="1:60" outlineLevel="1" x14ac:dyDescent="0.2">
      <c r="A519" s="223"/>
      <c r="B519" s="224"/>
      <c r="C519" s="248" t="s">
        <v>315</v>
      </c>
      <c r="D519" s="226"/>
      <c r="E519" s="227"/>
      <c r="F519" s="225"/>
      <c r="G519" s="225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16"/>
      <c r="Z519" s="216"/>
      <c r="AA519" s="216"/>
      <c r="AB519" s="216"/>
      <c r="AC519" s="216"/>
      <c r="AD519" s="216"/>
      <c r="AE519" s="216"/>
      <c r="AF519" s="216"/>
      <c r="AG519" s="216" t="s">
        <v>168</v>
      </c>
      <c r="AH519" s="216">
        <v>0</v>
      </c>
      <c r="AI519" s="216"/>
      <c r="AJ519" s="216"/>
      <c r="AK519" s="216"/>
      <c r="AL519" s="216"/>
      <c r="AM519" s="216"/>
      <c r="AN519" s="216"/>
      <c r="AO519" s="216"/>
      <c r="AP519" s="216"/>
      <c r="AQ519" s="216"/>
      <c r="AR519" s="216"/>
      <c r="AS519" s="216"/>
      <c r="AT519" s="216"/>
      <c r="AU519" s="216"/>
      <c r="AV519" s="216"/>
      <c r="AW519" s="216"/>
      <c r="AX519" s="216"/>
      <c r="AY519" s="216"/>
      <c r="AZ519" s="216"/>
      <c r="BA519" s="216"/>
      <c r="BB519" s="216"/>
      <c r="BC519" s="216"/>
      <c r="BD519" s="216"/>
      <c r="BE519" s="216"/>
      <c r="BF519" s="216"/>
      <c r="BG519" s="216"/>
      <c r="BH519" s="216"/>
    </row>
    <row r="520" spans="1:60" outlineLevel="1" x14ac:dyDescent="0.2">
      <c r="A520" s="223"/>
      <c r="B520" s="224"/>
      <c r="C520" s="248" t="s">
        <v>381</v>
      </c>
      <c r="D520" s="226"/>
      <c r="E520" s="227">
        <v>35.787500000000001</v>
      </c>
      <c r="F520" s="225"/>
      <c r="G520" s="225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16"/>
      <c r="Z520" s="216"/>
      <c r="AA520" s="216"/>
      <c r="AB520" s="216"/>
      <c r="AC520" s="216"/>
      <c r="AD520" s="216"/>
      <c r="AE520" s="216"/>
      <c r="AF520" s="216"/>
      <c r="AG520" s="216" t="s">
        <v>168</v>
      </c>
      <c r="AH520" s="216">
        <v>0</v>
      </c>
      <c r="AI520" s="216"/>
      <c r="AJ520" s="216"/>
      <c r="AK520" s="216"/>
      <c r="AL520" s="216"/>
      <c r="AM520" s="216"/>
      <c r="AN520" s="216"/>
      <c r="AO520" s="216"/>
      <c r="AP520" s="216"/>
      <c r="AQ520" s="216"/>
      <c r="AR520" s="216"/>
      <c r="AS520" s="216"/>
      <c r="AT520" s="216"/>
      <c r="AU520" s="216"/>
      <c r="AV520" s="216"/>
      <c r="AW520" s="216"/>
      <c r="AX520" s="216"/>
      <c r="AY520" s="216"/>
      <c r="AZ520" s="216"/>
      <c r="BA520" s="216"/>
      <c r="BB520" s="216"/>
      <c r="BC520" s="216"/>
      <c r="BD520" s="216"/>
      <c r="BE520" s="216"/>
      <c r="BF520" s="216"/>
      <c r="BG520" s="216"/>
      <c r="BH520" s="216"/>
    </row>
    <row r="521" spans="1:60" ht="22.5" outlineLevel="1" x14ac:dyDescent="0.2">
      <c r="A521" s="223"/>
      <c r="B521" s="224"/>
      <c r="C521" s="248" t="s">
        <v>382</v>
      </c>
      <c r="D521" s="226"/>
      <c r="E521" s="227">
        <v>167.8015</v>
      </c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16"/>
      <c r="Z521" s="216"/>
      <c r="AA521" s="216"/>
      <c r="AB521" s="216"/>
      <c r="AC521" s="216"/>
      <c r="AD521" s="216"/>
      <c r="AE521" s="216"/>
      <c r="AF521" s="216"/>
      <c r="AG521" s="216" t="s">
        <v>168</v>
      </c>
      <c r="AH521" s="216">
        <v>0</v>
      </c>
      <c r="AI521" s="216"/>
      <c r="AJ521" s="216"/>
      <c r="AK521" s="216"/>
      <c r="AL521" s="216"/>
      <c r="AM521" s="216"/>
      <c r="AN521" s="216"/>
      <c r="AO521" s="216"/>
      <c r="AP521" s="216"/>
      <c r="AQ521" s="216"/>
      <c r="AR521" s="216"/>
      <c r="AS521" s="216"/>
      <c r="AT521" s="216"/>
      <c r="AU521" s="216"/>
      <c r="AV521" s="216"/>
      <c r="AW521" s="216"/>
      <c r="AX521" s="216"/>
      <c r="AY521" s="216"/>
      <c r="AZ521" s="216"/>
      <c r="BA521" s="216"/>
      <c r="BB521" s="216"/>
      <c r="BC521" s="216"/>
      <c r="BD521" s="216"/>
      <c r="BE521" s="216"/>
      <c r="BF521" s="216"/>
      <c r="BG521" s="216"/>
      <c r="BH521" s="216"/>
    </row>
    <row r="522" spans="1:60" outlineLevel="1" x14ac:dyDescent="0.2">
      <c r="A522" s="223"/>
      <c r="B522" s="224"/>
      <c r="C522" s="248" t="s">
        <v>383</v>
      </c>
      <c r="D522" s="226"/>
      <c r="E522" s="227">
        <v>106.08750000000001</v>
      </c>
      <c r="F522" s="225"/>
      <c r="G522" s="225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16"/>
      <c r="Z522" s="216"/>
      <c r="AA522" s="216"/>
      <c r="AB522" s="216"/>
      <c r="AC522" s="216"/>
      <c r="AD522" s="216"/>
      <c r="AE522" s="216"/>
      <c r="AF522" s="216"/>
      <c r="AG522" s="216" t="s">
        <v>168</v>
      </c>
      <c r="AH522" s="216">
        <v>0</v>
      </c>
      <c r="AI522" s="216"/>
      <c r="AJ522" s="216"/>
      <c r="AK522" s="216"/>
      <c r="AL522" s="216"/>
      <c r="AM522" s="216"/>
      <c r="AN522" s="216"/>
      <c r="AO522" s="216"/>
      <c r="AP522" s="216"/>
      <c r="AQ522" s="216"/>
      <c r="AR522" s="216"/>
      <c r="AS522" s="216"/>
      <c r="AT522" s="216"/>
      <c r="AU522" s="216"/>
      <c r="AV522" s="216"/>
      <c r="AW522" s="216"/>
      <c r="AX522" s="216"/>
      <c r="AY522" s="216"/>
      <c r="AZ522" s="216"/>
      <c r="BA522" s="216"/>
      <c r="BB522" s="216"/>
      <c r="BC522" s="216"/>
      <c r="BD522" s="216"/>
      <c r="BE522" s="216"/>
      <c r="BF522" s="216"/>
      <c r="BG522" s="216"/>
      <c r="BH522" s="216"/>
    </row>
    <row r="523" spans="1:60" ht="22.5" outlineLevel="1" x14ac:dyDescent="0.2">
      <c r="A523" s="223"/>
      <c r="B523" s="224"/>
      <c r="C523" s="248" t="s">
        <v>384</v>
      </c>
      <c r="D523" s="226"/>
      <c r="E523" s="227">
        <v>99.998999999999995</v>
      </c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16"/>
      <c r="Z523" s="216"/>
      <c r="AA523" s="216"/>
      <c r="AB523" s="216"/>
      <c r="AC523" s="216"/>
      <c r="AD523" s="216"/>
      <c r="AE523" s="216"/>
      <c r="AF523" s="216"/>
      <c r="AG523" s="216" t="s">
        <v>168</v>
      </c>
      <c r="AH523" s="216">
        <v>0</v>
      </c>
      <c r="AI523" s="216"/>
      <c r="AJ523" s="216"/>
      <c r="AK523" s="216"/>
      <c r="AL523" s="216"/>
      <c r="AM523" s="216"/>
      <c r="AN523" s="216"/>
      <c r="AO523" s="216"/>
      <c r="AP523" s="216"/>
      <c r="AQ523" s="216"/>
      <c r="AR523" s="216"/>
      <c r="AS523" s="216"/>
      <c r="AT523" s="216"/>
      <c r="AU523" s="216"/>
      <c r="AV523" s="216"/>
      <c r="AW523" s="216"/>
      <c r="AX523" s="216"/>
      <c r="AY523" s="216"/>
      <c r="AZ523" s="216"/>
      <c r="BA523" s="216"/>
      <c r="BB523" s="216"/>
      <c r="BC523" s="216"/>
      <c r="BD523" s="216"/>
      <c r="BE523" s="216"/>
      <c r="BF523" s="216"/>
      <c r="BG523" s="216"/>
      <c r="BH523" s="216"/>
    </row>
    <row r="524" spans="1:60" outlineLevel="1" x14ac:dyDescent="0.2">
      <c r="A524" s="223"/>
      <c r="B524" s="224"/>
      <c r="C524" s="265" t="s">
        <v>232</v>
      </c>
      <c r="D524" s="252"/>
      <c r="E524" s="253">
        <v>409.6755</v>
      </c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16"/>
      <c r="Z524" s="216"/>
      <c r="AA524" s="216"/>
      <c r="AB524" s="216"/>
      <c r="AC524" s="216"/>
      <c r="AD524" s="216"/>
      <c r="AE524" s="216"/>
      <c r="AF524" s="216"/>
      <c r="AG524" s="216" t="s">
        <v>168</v>
      </c>
      <c r="AH524" s="216">
        <v>1</v>
      </c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</row>
    <row r="525" spans="1:60" outlineLevel="1" x14ac:dyDescent="0.2">
      <c r="A525" s="223"/>
      <c r="B525" s="224"/>
      <c r="C525" s="248" t="s">
        <v>198</v>
      </c>
      <c r="D525" s="226"/>
      <c r="E525" s="227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16"/>
      <c r="Z525" s="216"/>
      <c r="AA525" s="216"/>
      <c r="AB525" s="216"/>
      <c r="AC525" s="216"/>
      <c r="AD525" s="216"/>
      <c r="AE525" s="216"/>
      <c r="AF525" s="216"/>
      <c r="AG525" s="216" t="s">
        <v>168</v>
      </c>
      <c r="AH525" s="216">
        <v>0</v>
      </c>
      <c r="AI525" s="216"/>
      <c r="AJ525" s="216"/>
      <c r="AK525" s="216"/>
      <c r="AL525" s="216"/>
      <c r="AM525" s="216"/>
      <c r="AN525" s="216"/>
      <c r="AO525" s="216"/>
      <c r="AP525" s="216"/>
      <c r="AQ525" s="216"/>
      <c r="AR525" s="216"/>
      <c r="AS525" s="216"/>
      <c r="AT525" s="216"/>
      <c r="AU525" s="216"/>
      <c r="AV525" s="216"/>
      <c r="AW525" s="216"/>
      <c r="AX525" s="216"/>
      <c r="AY525" s="216"/>
      <c r="AZ525" s="216"/>
      <c r="BA525" s="216"/>
      <c r="BB525" s="216"/>
      <c r="BC525" s="216"/>
      <c r="BD525" s="216"/>
      <c r="BE525" s="216"/>
      <c r="BF525" s="216"/>
      <c r="BG525" s="216"/>
      <c r="BH525" s="216"/>
    </row>
    <row r="526" spans="1:60" ht="22.5" outlineLevel="1" x14ac:dyDescent="0.2">
      <c r="A526" s="223"/>
      <c r="B526" s="224"/>
      <c r="C526" s="248" t="s">
        <v>387</v>
      </c>
      <c r="D526" s="226"/>
      <c r="E526" s="227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16"/>
      <c r="Z526" s="216"/>
      <c r="AA526" s="216"/>
      <c r="AB526" s="216"/>
      <c r="AC526" s="216"/>
      <c r="AD526" s="216"/>
      <c r="AE526" s="216"/>
      <c r="AF526" s="216"/>
      <c r="AG526" s="216" t="s">
        <v>168</v>
      </c>
      <c r="AH526" s="216">
        <v>0</v>
      </c>
      <c r="AI526" s="216"/>
      <c r="AJ526" s="216"/>
      <c r="AK526" s="216"/>
      <c r="AL526" s="216"/>
      <c r="AM526" s="216"/>
      <c r="AN526" s="216"/>
      <c r="AO526" s="216"/>
      <c r="AP526" s="216"/>
      <c r="AQ526" s="216"/>
      <c r="AR526" s="216"/>
      <c r="AS526" s="216"/>
      <c r="AT526" s="216"/>
      <c r="AU526" s="216"/>
      <c r="AV526" s="216"/>
      <c r="AW526" s="216"/>
      <c r="AX526" s="216"/>
      <c r="AY526" s="216"/>
      <c r="AZ526" s="216"/>
      <c r="BA526" s="216"/>
      <c r="BB526" s="216"/>
      <c r="BC526" s="216"/>
      <c r="BD526" s="216"/>
      <c r="BE526" s="216"/>
      <c r="BF526" s="216"/>
      <c r="BG526" s="216"/>
      <c r="BH526" s="216"/>
    </row>
    <row r="527" spans="1:60" outlineLevel="1" x14ac:dyDescent="0.2">
      <c r="A527" s="223"/>
      <c r="B527" s="224"/>
      <c r="C527" s="248" t="s">
        <v>410</v>
      </c>
      <c r="D527" s="226"/>
      <c r="E527" s="227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16"/>
      <c r="Z527" s="216"/>
      <c r="AA527" s="216"/>
      <c r="AB527" s="216"/>
      <c r="AC527" s="216"/>
      <c r="AD527" s="216"/>
      <c r="AE527" s="216"/>
      <c r="AF527" s="216"/>
      <c r="AG527" s="216" t="s">
        <v>168</v>
      </c>
      <c r="AH527" s="216">
        <v>0</v>
      </c>
      <c r="AI527" s="216"/>
      <c r="AJ527" s="216"/>
      <c r="AK527" s="216"/>
      <c r="AL527" s="216"/>
      <c r="AM527" s="216"/>
      <c r="AN527" s="216"/>
      <c r="AO527" s="216"/>
      <c r="AP527" s="216"/>
      <c r="AQ527" s="216"/>
      <c r="AR527" s="216"/>
      <c r="AS527" s="216"/>
      <c r="AT527" s="216"/>
      <c r="AU527" s="216"/>
      <c r="AV527" s="216"/>
      <c r="AW527" s="216"/>
      <c r="AX527" s="216"/>
      <c r="AY527" s="216"/>
      <c r="AZ527" s="216"/>
      <c r="BA527" s="216"/>
      <c r="BB527" s="216"/>
      <c r="BC527" s="216"/>
      <c r="BD527" s="216"/>
      <c r="BE527" s="216"/>
      <c r="BF527" s="216"/>
      <c r="BG527" s="216"/>
      <c r="BH527" s="216"/>
    </row>
    <row r="528" spans="1:60" outlineLevel="1" x14ac:dyDescent="0.2">
      <c r="A528" s="223"/>
      <c r="B528" s="224"/>
      <c r="C528" s="248" t="s">
        <v>199</v>
      </c>
      <c r="D528" s="226"/>
      <c r="E528" s="227"/>
      <c r="F528" s="225"/>
      <c r="G528" s="225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16"/>
      <c r="Z528" s="216"/>
      <c r="AA528" s="216"/>
      <c r="AB528" s="216"/>
      <c r="AC528" s="216"/>
      <c r="AD528" s="216"/>
      <c r="AE528" s="216"/>
      <c r="AF528" s="216"/>
      <c r="AG528" s="216" t="s">
        <v>168</v>
      </c>
      <c r="AH528" s="216">
        <v>0</v>
      </c>
      <c r="AI528" s="216"/>
      <c r="AJ528" s="216"/>
      <c r="AK528" s="216"/>
      <c r="AL528" s="216"/>
      <c r="AM528" s="216"/>
      <c r="AN528" s="216"/>
      <c r="AO528" s="216"/>
      <c r="AP528" s="216"/>
      <c r="AQ528" s="216"/>
      <c r="AR528" s="216"/>
      <c r="AS528" s="216"/>
      <c r="AT528" s="216"/>
      <c r="AU528" s="216"/>
      <c r="AV528" s="216"/>
      <c r="AW528" s="216"/>
      <c r="AX528" s="216"/>
      <c r="AY528" s="216"/>
      <c r="AZ528" s="216"/>
      <c r="BA528" s="216"/>
      <c r="BB528" s="216"/>
      <c r="BC528" s="216"/>
      <c r="BD528" s="216"/>
      <c r="BE528" s="216"/>
      <c r="BF528" s="216"/>
      <c r="BG528" s="216"/>
      <c r="BH528" s="216"/>
    </row>
    <row r="529" spans="1:60" outlineLevel="1" x14ac:dyDescent="0.2">
      <c r="A529" s="223"/>
      <c r="B529" s="224"/>
      <c r="C529" s="248" t="s">
        <v>340</v>
      </c>
      <c r="D529" s="226"/>
      <c r="E529" s="227"/>
      <c r="F529" s="225"/>
      <c r="G529" s="225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16"/>
      <c r="Z529" s="216"/>
      <c r="AA529" s="216"/>
      <c r="AB529" s="216"/>
      <c r="AC529" s="216"/>
      <c r="AD529" s="216"/>
      <c r="AE529" s="216"/>
      <c r="AF529" s="216"/>
      <c r="AG529" s="216" t="s">
        <v>168</v>
      </c>
      <c r="AH529" s="216">
        <v>0</v>
      </c>
      <c r="AI529" s="216"/>
      <c r="AJ529" s="216"/>
      <c r="AK529" s="216"/>
      <c r="AL529" s="216"/>
      <c r="AM529" s="216"/>
      <c r="AN529" s="216"/>
      <c r="AO529" s="216"/>
      <c r="AP529" s="216"/>
      <c r="AQ529" s="216"/>
      <c r="AR529" s="216"/>
      <c r="AS529" s="216"/>
      <c r="AT529" s="216"/>
      <c r="AU529" s="216"/>
      <c r="AV529" s="216"/>
      <c r="AW529" s="216"/>
      <c r="AX529" s="216"/>
      <c r="AY529" s="216"/>
      <c r="AZ529" s="216"/>
      <c r="BA529" s="216"/>
      <c r="BB529" s="216"/>
      <c r="BC529" s="216"/>
      <c r="BD529" s="216"/>
      <c r="BE529" s="216"/>
      <c r="BF529" s="216"/>
      <c r="BG529" s="216"/>
      <c r="BH529" s="216"/>
    </row>
    <row r="530" spans="1:60" outlineLevel="1" x14ac:dyDescent="0.2">
      <c r="A530" s="223"/>
      <c r="B530" s="224"/>
      <c r="C530" s="248" t="s">
        <v>389</v>
      </c>
      <c r="D530" s="226"/>
      <c r="E530" s="227">
        <v>15.297000000000001</v>
      </c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16"/>
      <c r="Z530" s="216"/>
      <c r="AA530" s="216"/>
      <c r="AB530" s="216"/>
      <c r="AC530" s="216"/>
      <c r="AD530" s="216"/>
      <c r="AE530" s="216"/>
      <c r="AF530" s="216"/>
      <c r="AG530" s="216" t="s">
        <v>168</v>
      </c>
      <c r="AH530" s="216">
        <v>0</v>
      </c>
      <c r="AI530" s="216"/>
      <c r="AJ530" s="216"/>
      <c r="AK530" s="216"/>
      <c r="AL530" s="216"/>
      <c r="AM530" s="216"/>
      <c r="AN530" s="216"/>
      <c r="AO530" s="216"/>
      <c r="AP530" s="216"/>
      <c r="AQ530" s="216"/>
      <c r="AR530" s="216"/>
      <c r="AS530" s="216"/>
      <c r="AT530" s="216"/>
      <c r="AU530" s="216"/>
      <c r="AV530" s="216"/>
      <c r="AW530" s="216"/>
      <c r="AX530" s="216"/>
      <c r="AY530" s="216"/>
      <c r="AZ530" s="216"/>
      <c r="BA530" s="216"/>
      <c r="BB530" s="216"/>
      <c r="BC530" s="216"/>
      <c r="BD530" s="216"/>
      <c r="BE530" s="216"/>
      <c r="BF530" s="216"/>
      <c r="BG530" s="216"/>
      <c r="BH530" s="216"/>
    </row>
    <row r="531" spans="1:60" outlineLevel="1" x14ac:dyDescent="0.2">
      <c r="A531" s="223"/>
      <c r="B531" s="224"/>
      <c r="C531" s="248" t="s">
        <v>390</v>
      </c>
      <c r="D531" s="226"/>
      <c r="E531" s="227">
        <v>6.093</v>
      </c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16"/>
      <c r="Z531" s="216"/>
      <c r="AA531" s="216"/>
      <c r="AB531" s="216"/>
      <c r="AC531" s="216"/>
      <c r="AD531" s="216"/>
      <c r="AE531" s="216"/>
      <c r="AF531" s="216"/>
      <c r="AG531" s="216" t="s">
        <v>168</v>
      </c>
      <c r="AH531" s="216">
        <v>0</v>
      </c>
      <c r="AI531" s="216"/>
      <c r="AJ531" s="216"/>
      <c r="AK531" s="216"/>
      <c r="AL531" s="216"/>
      <c r="AM531" s="216"/>
      <c r="AN531" s="216"/>
      <c r="AO531" s="216"/>
      <c r="AP531" s="216"/>
      <c r="AQ531" s="216"/>
      <c r="AR531" s="216"/>
      <c r="AS531" s="216"/>
      <c r="AT531" s="216"/>
      <c r="AU531" s="216"/>
      <c r="AV531" s="216"/>
      <c r="AW531" s="216"/>
      <c r="AX531" s="216"/>
      <c r="AY531" s="216"/>
      <c r="AZ531" s="216"/>
      <c r="BA531" s="216"/>
      <c r="BB531" s="216"/>
      <c r="BC531" s="216"/>
      <c r="BD531" s="216"/>
      <c r="BE531" s="216"/>
      <c r="BF531" s="216"/>
      <c r="BG531" s="216"/>
      <c r="BH531" s="216"/>
    </row>
    <row r="532" spans="1:60" outlineLevel="1" x14ac:dyDescent="0.2">
      <c r="A532" s="223"/>
      <c r="B532" s="224"/>
      <c r="C532" s="265" t="s">
        <v>232</v>
      </c>
      <c r="D532" s="252"/>
      <c r="E532" s="253">
        <v>21.39</v>
      </c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16"/>
      <c r="Z532" s="216"/>
      <c r="AA532" s="216"/>
      <c r="AB532" s="216"/>
      <c r="AC532" s="216"/>
      <c r="AD532" s="216"/>
      <c r="AE532" s="216"/>
      <c r="AF532" s="216"/>
      <c r="AG532" s="216" t="s">
        <v>168</v>
      </c>
      <c r="AH532" s="216">
        <v>1</v>
      </c>
      <c r="AI532" s="216"/>
      <c r="AJ532" s="216"/>
      <c r="AK532" s="216"/>
      <c r="AL532" s="216"/>
      <c r="AM532" s="216"/>
      <c r="AN532" s="216"/>
      <c r="AO532" s="216"/>
      <c r="AP532" s="216"/>
      <c r="AQ532" s="216"/>
      <c r="AR532" s="216"/>
      <c r="AS532" s="216"/>
      <c r="AT532" s="216"/>
      <c r="AU532" s="216"/>
      <c r="AV532" s="216"/>
      <c r="AW532" s="216"/>
      <c r="AX532" s="216"/>
      <c r="AY532" s="216"/>
      <c r="AZ532" s="216"/>
      <c r="BA532" s="216"/>
      <c r="BB532" s="216"/>
      <c r="BC532" s="216"/>
      <c r="BD532" s="216"/>
      <c r="BE532" s="216"/>
      <c r="BF532" s="216"/>
      <c r="BG532" s="216"/>
      <c r="BH532" s="216"/>
    </row>
    <row r="533" spans="1:60" outlineLevel="1" x14ac:dyDescent="0.2">
      <c r="A533" s="223"/>
      <c r="B533" s="224"/>
      <c r="C533" s="248" t="s">
        <v>346</v>
      </c>
      <c r="D533" s="226"/>
      <c r="E533" s="227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16"/>
      <c r="Z533" s="216"/>
      <c r="AA533" s="216"/>
      <c r="AB533" s="216"/>
      <c r="AC533" s="216"/>
      <c r="AD533" s="216"/>
      <c r="AE533" s="216"/>
      <c r="AF533" s="216"/>
      <c r="AG533" s="216" t="s">
        <v>168</v>
      </c>
      <c r="AH533" s="216">
        <v>0</v>
      </c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</row>
    <row r="534" spans="1:60" outlineLevel="1" x14ac:dyDescent="0.2">
      <c r="A534" s="223"/>
      <c r="B534" s="224"/>
      <c r="C534" s="248" t="s">
        <v>391</v>
      </c>
      <c r="D534" s="226"/>
      <c r="E534" s="227">
        <v>8.5890000000000004</v>
      </c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16"/>
      <c r="Z534" s="216"/>
      <c r="AA534" s="216"/>
      <c r="AB534" s="216"/>
      <c r="AC534" s="216"/>
      <c r="AD534" s="216"/>
      <c r="AE534" s="216"/>
      <c r="AF534" s="216"/>
      <c r="AG534" s="216" t="s">
        <v>168</v>
      </c>
      <c r="AH534" s="216">
        <v>0</v>
      </c>
      <c r="AI534" s="216"/>
      <c r="AJ534" s="216"/>
      <c r="AK534" s="216"/>
      <c r="AL534" s="216"/>
      <c r="AM534" s="216"/>
      <c r="AN534" s="216"/>
      <c r="AO534" s="216"/>
      <c r="AP534" s="216"/>
      <c r="AQ534" s="216"/>
      <c r="AR534" s="216"/>
      <c r="AS534" s="216"/>
      <c r="AT534" s="216"/>
      <c r="AU534" s="216"/>
      <c r="AV534" s="216"/>
      <c r="AW534" s="216"/>
      <c r="AX534" s="216"/>
      <c r="AY534" s="216"/>
      <c r="AZ534" s="216"/>
      <c r="BA534" s="216"/>
      <c r="BB534" s="216"/>
      <c r="BC534" s="216"/>
      <c r="BD534" s="216"/>
      <c r="BE534" s="216"/>
      <c r="BF534" s="216"/>
      <c r="BG534" s="216"/>
      <c r="BH534" s="216"/>
    </row>
    <row r="535" spans="1:60" outlineLevel="1" x14ac:dyDescent="0.2">
      <c r="A535" s="223"/>
      <c r="B535" s="224"/>
      <c r="C535" s="265" t="s">
        <v>232</v>
      </c>
      <c r="D535" s="252"/>
      <c r="E535" s="253">
        <v>8.5890000000000004</v>
      </c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16"/>
      <c r="Z535" s="216"/>
      <c r="AA535" s="216"/>
      <c r="AB535" s="216"/>
      <c r="AC535" s="216"/>
      <c r="AD535" s="216"/>
      <c r="AE535" s="216"/>
      <c r="AF535" s="216"/>
      <c r="AG535" s="216" t="s">
        <v>168</v>
      </c>
      <c r="AH535" s="216">
        <v>1</v>
      </c>
      <c r="AI535" s="216"/>
      <c r="AJ535" s="216"/>
      <c r="AK535" s="216"/>
      <c r="AL535" s="216"/>
      <c r="AM535" s="216"/>
      <c r="AN535" s="216"/>
      <c r="AO535" s="216"/>
      <c r="AP535" s="216"/>
      <c r="AQ535" s="216"/>
      <c r="AR535" s="216"/>
      <c r="AS535" s="216"/>
      <c r="AT535" s="216"/>
      <c r="AU535" s="216"/>
      <c r="AV535" s="216"/>
      <c r="AW535" s="216"/>
      <c r="AX535" s="216"/>
      <c r="AY535" s="216"/>
      <c r="AZ535" s="216"/>
      <c r="BA535" s="216"/>
      <c r="BB535" s="216"/>
      <c r="BC535" s="216"/>
      <c r="BD535" s="216"/>
      <c r="BE535" s="216"/>
      <c r="BF535" s="216"/>
      <c r="BG535" s="216"/>
      <c r="BH535" s="216"/>
    </row>
    <row r="536" spans="1:60" outlineLevel="1" x14ac:dyDescent="0.2">
      <c r="A536" s="223"/>
      <c r="B536" s="224"/>
      <c r="C536" s="248" t="s">
        <v>315</v>
      </c>
      <c r="D536" s="226"/>
      <c r="E536" s="227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16"/>
      <c r="Z536" s="216"/>
      <c r="AA536" s="216"/>
      <c r="AB536" s="216"/>
      <c r="AC536" s="216"/>
      <c r="AD536" s="216"/>
      <c r="AE536" s="216"/>
      <c r="AF536" s="216"/>
      <c r="AG536" s="216" t="s">
        <v>168</v>
      </c>
      <c r="AH536" s="216">
        <v>0</v>
      </c>
      <c r="AI536" s="216"/>
      <c r="AJ536" s="216"/>
      <c r="AK536" s="216"/>
      <c r="AL536" s="216"/>
      <c r="AM536" s="216"/>
      <c r="AN536" s="216"/>
      <c r="AO536" s="216"/>
      <c r="AP536" s="216"/>
      <c r="AQ536" s="216"/>
      <c r="AR536" s="216"/>
      <c r="AS536" s="216"/>
      <c r="AT536" s="216"/>
      <c r="AU536" s="216"/>
      <c r="AV536" s="216"/>
      <c r="AW536" s="216"/>
      <c r="AX536" s="216"/>
      <c r="AY536" s="216"/>
      <c r="AZ536" s="216"/>
      <c r="BA536" s="216"/>
      <c r="BB536" s="216"/>
      <c r="BC536" s="216"/>
      <c r="BD536" s="216"/>
      <c r="BE536" s="216"/>
      <c r="BF536" s="216"/>
      <c r="BG536" s="216"/>
      <c r="BH536" s="216"/>
    </row>
    <row r="537" spans="1:60" outlineLevel="1" x14ac:dyDescent="0.2">
      <c r="A537" s="223"/>
      <c r="B537" s="224"/>
      <c r="C537" s="248" t="s">
        <v>396</v>
      </c>
      <c r="D537" s="226"/>
      <c r="E537" s="227">
        <v>43.68</v>
      </c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16"/>
      <c r="Z537" s="216"/>
      <c r="AA537" s="216"/>
      <c r="AB537" s="216"/>
      <c r="AC537" s="216"/>
      <c r="AD537" s="216"/>
      <c r="AE537" s="216"/>
      <c r="AF537" s="216"/>
      <c r="AG537" s="216" t="s">
        <v>168</v>
      </c>
      <c r="AH537" s="216">
        <v>0</v>
      </c>
      <c r="AI537" s="216"/>
      <c r="AJ537" s="216"/>
      <c r="AK537" s="216"/>
      <c r="AL537" s="216"/>
      <c r="AM537" s="216"/>
      <c r="AN537" s="216"/>
      <c r="AO537" s="216"/>
      <c r="AP537" s="216"/>
      <c r="AQ537" s="216"/>
      <c r="AR537" s="216"/>
      <c r="AS537" s="216"/>
      <c r="AT537" s="216"/>
      <c r="AU537" s="216"/>
      <c r="AV537" s="216"/>
      <c r="AW537" s="216"/>
      <c r="AX537" s="216"/>
      <c r="AY537" s="216"/>
      <c r="AZ537" s="216"/>
      <c r="BA537" s="216"/>
      <c r="BB537" s="216"/>
      <c r="BC537" s="216"/>
      <c r="BD537" s="216"/>
      <c r="BE537" s="216"/>
      <c r="BF537" s="216"/>
      <c r="BG537" s="216"/>
      <c r="BH537" s="216"/>
    </row>
    <row r="538" spans="1:60" outlineLevel="1" x14ac:dyDescent="0.2">
      <c r="A538" s="223"/>
      <c r="B538" s="224"/>
      <c r="C538" s="248" t="s">
        <v>397</v>
      </c>
      <c r="D538" s="226"/>
      <c r="E538" s="227">
        <v>4.3600000000000003</v>
      </c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16"/>
      <c r="Z538" s="216"/>
      <c r="AA538" s="216"/>
      <c r="AB538" s="216"/>
      <c r="AC538" s="216"/>
      <c r="AD538" s="216"/>
      <c r="AE538" s="216"/>
      <c r="AF538" s="216"/>
      <c r="AG538" s="216" t="s">
        <v>168</v>
      </c>
      <c r="AH538" s="216">
        <v>0</v>
      </c>
      <c r="AI538" s="216"/>
      <c r="AJ538" s="216"/>
      <c r="AK538" s="216"/>
      <c r="AL538" s="216"/>
      <c r="AM538" s="216"/>
      <c r="AN538" s="216"/>
      <c r="AO538" s="216"/>
      <c r="AP538" s="216"/>
      <c r="AQ538" s="216"/>
      <c r="AR538" s="216"/>
      <c r="AS538" s="216"/>
      <c r="AT538" s="216"/>
      <c r="AU538" s="216"/>
      <c r="AV538" s="216"/>
      <c r="AW538" s="216"/>
      <c r="AX538" s="216"/>
      <c r="AY538" s="216"/>
      <c r="AZ538" s="216"/>
      <c r="BA538" s="216"/>
      <c r="BB538" s="216"/>
      <c r="BC538" s="216"/>
      <c r="BD538" s="216"/>
      <c r="BE538" s="216"/>
      <c r="BF538" s="216"/>
      <c r="BG538" s="216"/>
      <c r="BH538" s="216"/>
    </row>
    <row r="539" spans="1:60" outlineLevel="1" x14ac:dyDescent="0.2">
      <c r="A539" s="223"/>
      <c r="B539" s="224"/>
      <c r="C539" s="248" t="s">
        <v>398</v>
      </c>
      <c r="D539" s="226"/>
      <c r="E539" s="227">
        <v>4.18</v>
      </c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16"/>
      <c r="Z539" s="216"/>
      <c r="AA539" s="216"/>
      <c r="AB539" s="216"/>
      <c r="AC539" s="216"/>
      <c r="AD539" s="216"/>
      <c r="AE539" s="216"/>
      <c r="AF539" s="216"/>
      <c r="AG539" s="216" t="s">
        <v>168</v>
      </c>
      <c r="AH539" s="216">
        <v>0</v>
      </c>
      <c r="AI539" s="216"/>
      <c r="AJ539" s="216"/>
      <c r="AK539" s="216"/>
      <c r="AL539" s="216"/>
      <c r="AM539" s="216"/>
      <c r="AN539" s="216"/>
      <c r="AO539" s="216"/>
      <c r="AP539" s="216"/>
      <c r="AQ539" s="216"/>
      <c r="AR539" s="216"/>
      <c r="AS539" s="216"/>
      <c r="AT539" s="216"/>
      <c r="AU539" s="216"/>
      <c r="AV539" s="216"/>
      <c r="AW539" s="216"/>
      <c r="AX539" s="216"/>
      <c r="AY539" s="216"/>
      <c r="AZ539" s="216"/>
      <c r="BA539" s="216"/>
      <c r="BB539" s="216"/>
      <c r="BC539" s="216"/>
      <c r="BD539" s="216"/>
      <c r="BE539" s="216"/>
      <c r="BF539" s="216"/>
      <c r="BG539" s="216"/>
      <c r="BH539" s="216"/>
    </row>
    <row r="540" spans="1:60" outlineLevel="1" x14ac:dyDescent="0.2">
      <c r="A540" s="223"/>
      <c r="B540" s="224"/>
      <c r="C540" s="265" t="s">
        <v>232</v>
      </c>
      <c r="D540" s="252"/>
      <c r="E540" s="253">
        <v>52.22</v>
      </c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16"/>
      <c r="Z540" s="216"/>
      <c r="AA540" s="216"/>
      <c r="AB540" s="216"/>
      <c r="AC540" s="216"/>
      <c r="AD540" s="216"/>
      <c r="AE540" s="216"/>
      <c r="AF540" s="216"/>
      <c r="AG540" s="216" t="s">
        <v>168</v>
      </c>
      <c r="AH540" s="216">
        <v>1</v>
      </c>
      <c r="AI540" s="216"/>
      <c r="AJ540" s="216"/>
      <c r="AK540" s="216"/>
      <c r="AL540" s="216"/>
      <c r="AM540" s="216"/>
      <c r="AN540" s="216"/>
      <c r="AO540" s="216"/>
      <c r="AP540" s="216"/>
      <c r="AQ540" s="216"/>
      <c r="AR540" s="216"/>
      <c r="AS540" s="216"/>
      <c r="AT540" s="216"/>
      <c r="AU540" s="216"/>
      <c r="AV540" s="216"/>
      <c r="AW540" s="216"/>
      <c r="AX540" s="216"/>
      <c r="AY540" s="216"/>
      <c r="AZ540" s="216"/>
      <c r="BA540" s="216"/>
      <c r="BB540" s="216"/>
      <c r="BC540" s="216"/>
      <c r="BD540" s="216"/>
      <c r="BE540" s="216"/>
      <c r="BF540" s="216"/>
      <c r="BG540" s="216"/>
      <c r="BH540" s="216"/>
    </row>
    <row r="541" spans="1:60" outlineLevel="1" x14ac:dyDescent="0.2">
      <c r="A541" s="235">
        <v>54</v>
      </c>
      <c r="B541" s="236" t="s">
        <v>453</v>
      </c>
      <c r="C541" s="246" t="s">
        <v>454</v>
      </c>
      <c r="D541" s="237" t="s">
        <v>259</v>
      </c>
      <c r="E541" s="238">
        <v>491.87450000000001</v>
      </c>
      <c r="F541" s="239"/>
      <c r="G541" s="240">
        <f>ROUND(E541*F541,2)</f>
        <v>0</v>
      </c>
      <c r="H541" s="239"/>
      <c r="I541" s="240">
        <f>ROUND(E541*H541,2)</f>
        <v>0</v>
      </c>
      <c r="J541" s="239"/>
      <c r="K541" s="240">
        <f>ROUND(E541*J541,2)</f>
        <v>0</v>
      </c>
      <c r="L541" s="240">
        <v>21</v>
      </c>
      <c r="M541" s="240">
        <f>G541*(1+L541/100)</f>
        <v>0</v>
      </c>
      <c r="N541" s="240">
        <v>0</v>
      </c>
      <c r="O541" s="240">
        <f>ROUND(E541*N541,2)</f>
        <v>0</v>
      </c>
      <c r="P541" s="240">
        <v>0</v>
      </c>
      <c r="Q541" s="240">
        <f>ROUND(E541*P541,2)</f>
        <v>0</v>
      </c>
      <c r="R541" s="240"/>
      <c r="S541" s="240" t="s">
        <v>356</v>
      </c>
      <c r="T541" s="241" t="s">
        <v>155</v>
      </c>
      <c r="U541" s="225">
        <v>1.6E-2</v>
      </c>
      <c r="V541" s="225">
        <f>ROUND(E541*U541,2)</f>
        <v>7.87</v>
      </c>
      <c r="W541" s="225"/>
      <c r="X541" s="225" t="s">
        <v>193</v>
      </c>
      <c r="Y541" s="216"/>
      <c r="Z541" s="216"/>
      <c r="AA541" s="216"/>
      <c r="AB541" s="216"/>
      <c r="AC541" s="216"/>
      <c r="AD541" s="216"/>
      <c r="AE541" s="216"/>
      <c r="AF541" s="216"/>
      <c r="AG541" s="216" t="s">
        <v>194</v>
      </c>
      <c r="AH541" s="216"/>
      <c r="AI541" s="216"/>
      <c r="AJ541" s="216"/>
      <c r="AK541" s="216"/>
      <c r="AL541" s="216"/>
      <c r="AM541" s="216"/>
      <c r="AN541" s="216"/>
      <c r="AO541" s="216"/>
      <c r="AP541" s="216"/>
      <c r="AQ541" s="216"/>
      <c r="AR541" s="216"/>
      <c r="AS541" s="216"/>
      <c r="AT541" s="216"/>
      <c r="AU541" s="216"/>
      <c r="AV541" s="216"/>
      <c r="AW541" s="216"/>
      <c r="AX541" s="216"/>
      <c r="AY541" s="216"/>
      <c r="AZ541" s="216"/>
      <c r="BA541" s="216"/>
      <c r="BB541" s="216"/>
      <c r="BC541" s="216"/>
      <c r="BD541" s="216"/>
      <c r="BE541" s="216"/>
      <c r="BF541" s="216"/>
      <c r="BG541" s="216"/>
      <c r="BH541" s="216"/>
    </row>
    <row r="542" spans="1:60" outlineLevel="1" x14ac:dyDescent="0.2">
      <c r="A542" s="223"/>
      <c r="B542" s="224"/>
      <c r="C542" s="248" t="s">
        <v>315</v>
      </c>
      <c r="D542" s="226"/>
      <c r="E542" s="227"/>
      <c r="F542" s="225"/>
      <c r="G542" s="225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16"/>
      <c r="Z542" s="216"/>
      <c r="AA542" s="216"/>
      <c r="AB542" s="216"/>
      <c r="AC542" s="216"/>
      <c r="AD542" s="216"/>
      <c r="AE542" s="216"/>
      <c r="AF542" s="216"/>
      <c r="AG542" s="216" t="s">
        <v>168</v>
      </c>
      <c r="AH542" s="216">
        <v>0</v>
      </c>
      <c r="AI542" s="216"/>
      <c r="AJ542" s="216"/>
      <c r="AK542" s="216"/>
      <c r="AL542" s="216"/>
      <c r="AM542" s="216"/>
      <c r="AN542" s="216"/>
      <c r="AO542" s="216"/>
      <c r="AP542" s="216"/>
      <c r="AQ542" s="216"/>
      <c r="AR542" s="216"/>
      <c r="AS542" s="216"/>
      <c r="AT542" s="216"/>
      <c r="AU542" s="216"/>
      <c r="AV542" s="216"/>
      <c r="AW542" s="216"/>
      <c r="AX542" s="216"/>
      <c r="AY542" s="216"/>
      <c r="AZ542" s="216"/>
      <c r="BA542" s="216"/>
      <c r="BB542" s="216"/>
      <c r="BC542" s="216"/>
      <c r="BD542" s="216"/>
      <c r="BE542" s="216"/>
      <c r="BF542" s="216"/>
      <c r="BG542" s="216"/>
      <c r="BH542" s="216"/>
    </row>
    <row r="543" spans="1:60" outlineLevel="1" x14ac:dyDescent="0.2">
      <c r="A543" s="223"/>
      <c r="B543" s="224"/>
      <c r="C543" s="248" t="s">
        <v>381</v>
      </c>
      <c r="D543" s="226"/>
      <c r="E543" s="227">
        <v>35.787500000000001</v>
      </c>
      <c r="F543" s="225"/>
      <c r="G543" s="225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16"/>
      <c r="Z543" s="216"/>
      <c r="AA543" s="216"/>
      <c r="AB543" s="216"/>
      <c r="AC543" s="216"/>
      <c r="AD543" s="216"/>
      <c r="AE543" s="216"/>
      <c r="AF543" s="216"/>
      <c r="AG543" s="216" t="s">
        <v>168</v>
      </c>
      <c r="AH543" s="216">
        <v>0</v>
      </c>
      <c r="AI543" s="216"/>
      <c r="AJ543" s="216"/>
      <c r="AK543" s="216"/>
      <c r="AL543" s="216"/>
      <c r="AM543" s="216"/>
      <c r="AN543" s="216"/>
      <c r="AO543" s="216"/>
      <c r="AP543" s="216"/>
      <c r="AQ543" s="216"/>
      <c r="AR543" s="216"/>
      <c r="AS543" s="216"/>
      <c r="AT543" s="216"/>
      <c r="AU543" s="216"/>
      <c r="AV543" s="216"/>
      <c r="AW543" s="216"/>
      <c r="AX543" s="216"/>
      <c r="AY543" s="216"/>
      <c r="AZ543" s="216"/>
      <c r="BA543" s="216"/>
      <c r="BB543" s="216"/>
      <c r="BC543" s="216"/>
      <c r="BD543" s="216"/>
      <c r="BE543" s="216"/>
      <c r="BF543" s="216"/>
      <c r="BG543" s="216"/>
      <c r="BH543" s="216"/>
    </row>
    <row r="544" spans="1:60" ht="22.5" outlineLevel="1" x14ac:dyDescent="0.2">
      <c r="A544" s="223"/>
      <c r="B544" s="224"/>
      <c r="C544" s="248" t="s">
        <v>382</v>
      </c>
      <c r="D544" s="226"/>
      <c r="E544" s="227">
        <v>167.8015</v>
      </c>
      <c r="F544" s="225"/>
      <c r="G544" s="225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16"/>
      <c r="Z544" s="216"/>
      <c r="AA544" s="216"/>
      <c r="AB544" s="216"/>
      <c r="AC544" s="216"/>
      <c r="AD544" s="216"/>
      <c r="AE544" s="216"/>
      <c r="AF544" s="216"/>
      <c r="AG544" s="216" t="s">
        <v>168</v>
      </c>
      <c r="AH544" s="216">
        <v>0</v>
      </c>
      <c r="AI544" s="216"/>
      <c r="AJ544" s="216"/>
      <c r="AK544" s="216"/>
      <c r="AL544" s="216"/>
      <c r="AM544" s="216"/>
      <c r="AN544" s="216"/>
      <c r="AO544" s="216"/>
      <c r="AP544" s="216"/>
      <c r="AQ544" s="216"/>
      <c r="AR544" s="216"/>
      <c r="AS544" s="216"/>
      <c r="AT544" s="216"/>
      <c r="AU544" s="216"/>
      <c r="AV544" s="216"/>
      <c r="AW544" s="216"/>
      <c r="AX544" s="216"/>
      <c r="AY544" s="216"/>
      <c r="AZ544" s="216"/>
      <c r="BA544" s="216"/>
      <c r="BB544" s="216"/>
      <c r="BC544" s="216"/>
      <c r="BD544" s="216"/>
      <c r="BE544" s="216"/>
      <c r="BF544" s="216"/>
      <c r="BG544" s="216"/>
      <c r="BH544" s="216"/>
    </row>
    <row r="545" spans="1:60" outlineLevel="1" x14ac:dyDescent="0.2">
      <c r="A545" s="223"/>
      <c r="B545" s="224"/>
      <c r="C545" s="248" t="s">
        <v>383</v>
      </c>
      <c r="D545" s="226"/>
      <c r="E545" s="227">
        <v>106.08750000000001</v>
      </c>
      <c r="F545" s="225"/>
      <c r="G545" s="225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16"/>
      <c r="Z545" s="216"/>
      <c r="AA545" s="216"/>
      <c r="AB545" s="216"/>
      <c r="AC545" s="216"/>
      <c r="AD545" s="216"/>
      <c r="AE545" s="216"/>
      <c r="AF545" s="216"/>
      <c r="AG545" s="216" t="s">
        <v>168</v>
      </c>
      <c r="AH545" s="216">
        <v>0</v>
      </c>
      <c r="AI545" s="216"/>
      <c r="AJ545" s="216"/>
      <c r="AK545" s="216"/>
      <c r="AL545" s="216"/>
      <c r="AM545" s="216"/>
      <c r="AN545" s="216"/>
      <c r="AO545" s="216"/>
      <c r="AP545" s="216"/>
      <c r="AQ545" s="216"/>
      <c r="AR545" s="216"/>
      <c r="AS545" s="216"/>
      <c r="AT545" s="216"/>
      <c r="AU545" s="216"/>
      <c r="AV545" s="216"/>
      <c r="AW545" s="216"/>
      <c r="AX545" s="216"/>
      <c r="AY545" s="216"/>
      <c r="AZ545" s="216"/>
      <c r="BA545" s="216"/>
      <c r="BB545" s="216"/>
      <c r="BC545" s="216"/>
      <c r="BD545" s="216"/>
      <c r="BE545" s="216"/>
      <c r="BF545" s="216"/>
      <c r="BG545" s="216"/>
      <c r="BH545" s="216"/>
    </row>
    <row r="546" spans="1:60" ht="22.5" outlineLevel="1" x14ac:dyDescent="0.2">
      <c r="A546" s="223"/>
      <c r="B546" s="224"/>
      <c r="C546" s="248" t="s">
        <v>384</v>
      </c>
      <c r="D546" s="226"/>
      <c r="E546" s="227">
        <v>99.998999999999995</v>
      </c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16"/>
      <c r="Z546" s="216"/>
      <c r="AA546" s="216"/>
      <c r="AB546" s="216"/>
      <c r="AC546" s="216"/>
      <c r="AD546" s="216"/>
      <c r="AE546" s="216"/>
      <c r="AF546" s="216"/>
      <c r="AG546" s="216" t="s">
        <v>168</v>
      </c>
      <c r="AH546" s="216">
        <v>0</v>
      </c>
      <c r="AI546" s="216"/>
      <c r="AJ546" s="216"/>
      <c r="AK546" s="216"/>
      <c r="AL546" s="216"/>
      <c r="AM546" s="216"/>
      <c r="AN546" s="216"/>
      <c r="AO546" s="216"/>
      <c r="AP546" s="216"/>
      <c r="AQ546" s="216"/>
      <c r="AR546" s="216"/>
      <c r="AS546" s="216"/>
      <c r="AT546" s="216"/>
      <c r="AU546" s="216"/>
      <c r="AV546" s="216"/>
      <c r="AW546" s="216"/>
      <c r="AX546" s="216"/>
      <c r="AY546" s="216"/>
      <c r="AZ546" s="216"/>
      <c r="BA546" s="216"/>
      <c r="BB546" s="216"/>
      <c r="BC546" s="216"/>
      <c r="BD546" s="216"/>
      <c r="BE546" s="216"/>
      <c r="BF546" s="216"/>
      <c r="BG546" s="216"/>
      <c r="BH546" s="216"/>
    </row>
    <row r="547" spans="1:60" outlineLevel="1" x14ac:dyDescent="0.2">
      <c r="A547" s="223"/>
      <c r="B547" s="224"/>
      <c r="C547" s="265" t="s">
        <v>232</v>
      </c>
      <c r="D547" s="252"/>
      <c r="E547" s="253">
        <v>409.6755</v>
      </c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16"/>
      <c r="Z547" s="216"/>
      <c r="AA547" s="216"/>
      <c r="AB547" s="216"/>
      <c r="AC547" s="216"/>
      <c r="AD547" s="216"/>
      <c r="AE547" s="216"/>
      <c r="AF547" s="216"/>
      <c r="AG547" s="216" t="s">
        <v>168</v>
      </c>
      <c r="AH547" s="216">
        <v>1</v>
      </c>
      <c r="AI547" s="216"/>
      <c r="AJ547" s="216"/>
      <c r="AK547" s="216"/>
      <c r="AL547" s="216"/>
      <c r="AM547" s="216"/>
      <c r="AN547" s="216"/>
      <c r="AO547" s="216"/>
      <c r="AP547" s="216"/>
      <c r="AQ547" s="216"/>
      <c r="AR547" s="216"/>
      <c r="AS547" s="216"/>
      <c r="AT547" s="216"/>
      <c r="AU547" s="216"/>
      <c r="AV547" s="216"/>
      <c r="AW547" s="216"/>
      <c r="AX547" s="216"/>
      <c r="AY547" s="216"/>
      <c r="AZ547" s="216"/>
      <c r="BA547" s="216"/>
      <c r="BB547" s="216"/>
      <c r="BC547" s="216"/>
      <c r="BD547" s="216"/>
      <c r="BE547" s="216"/>
      <c r="BF547" s="216"/>
      <c r="BG547" s="216"/>
      <c r="BH547" s="216"/>
    </row>
    <row r="548" spans="1:60" outlineLevel="1" x14ac:dyDescent="0.2">
      <c r="A548" s="223"/>
      <c r="B548" s="224"/>
      <c r="C548" s="248" t="s">
        <v>198</v>
      </c>
      <c r="D548" s="226"/>
      <c r="E548" s="227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16"/>
      <c r="Z548" s="216"/>
      <c r="AA548" s="216"/>
      <c r="AB548" s="216"/>
      <c r="AC548" s="216"/>
      <c r="AD548" s="216"/>
      <c r="AE548" s="216"/>
      <c r="AF548" s="216"/>
      <c r="AG548" s="216" t="s">
        <v>168</v>
      </c>
      <c r="AH548" s="216">
        <v>0</v>
      </c>
      <c r="AI548" s="216"/>
      <c r="AJ548" s="216"/>
      <c r="AK548" s="216"/>
      <c r="AL548" s="216"/>
      <c r="AM548" s="216"/>
      <c r="AN548" s="216"/>
      <c r="AO548" s="216"/>
      <c r="AP548" s="216"/>
      <c r="AQ548" s="216"/>
      <c r="AR548" s="216"/>
      <c r="AS548" s="216"/>
      <c r="AT548" s="216"/>
      <c r="AU548" s="216"/>
      <c r="AV548" s="216"/>
      <c r="AW548" s="216"/>
      <c r="AX548" s="216"/>
      <c r="AY548" s="216"/>
      <c r="AZ548" s="216"/>
      <c r="BA548" s="216"/>
      <c r="BB548" s="216"/>
      <c r="BC548" s="216"/>
      <c r="BD548" s="216"/>
      <c r="BE548" s="216"/>
      <c r="BF548" s="216"/>
      <c r="BG548" s="216"/>
      <c r="BH548" s="216"/>
    </row>
    <row r="549" spans="1:60" ht="22.5" outlineLevel="1" x14ac:dyDescent="0.2">
      <c r="A549" s="223"/>
      <c r="B549" s="224"/>
      <c r="C549" s="248" t="s">
        <v>387</v>
      </c>
      <c r="D549" s="226"/>
      <c r="E549" s="227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16"/>
      <c r="Z549" s="216"/>
      <c r="AA549" s="216"/>
      <c r="AB549" s="216"/>
      <c r="AC549" s="216"/>
      <c r="AD549" s="216"/>
      <c r="AE549" s="216"/>
      <c r="AF549" s="216"/>
      <c r="AG549" s="216" t="s">
        <v>168</v>
      </c>
      <c r="AH549" s="216">
        <v>0</v>
      </c>
      <c r="AI549" s="216"/>
      <c r="AJ549" s="216"/>
      <c r="AK549" s="216"/>
      <c r="AL549" s="216"/>
      <c r="AM549" s="216"/>
      <c r="AN549" s="216"/>
      <c r="AO549" s="216"/>
      <c r="AP549" s="216"/>
      <c r="AQ549" s="216"/>
      <c r="AR549" s="216"/>
      <c r="AS549" s="216"/>
      <c r="AT549" s="216"/>
      <c r="AU549" s="216"/>
      <c r="AV549" s="216"/>
      <c r="AW549" s="216"/>
      <c r="AX549" s="216"/>
      <c r="AY549" s="216"/>
      <c r="AZ549" s="216"/>
      <c r="BA549" s="216"/>
      <c r="BB549" s="216"/>
      <c r="BC549" s="216"/>
      <c r="BD549" s="216"/>
      <c r="BE549" s="216"/>
      <c r="BF549" s="216"/>
      <c r="BG549" s="216"/>
      <c r="BH549" s="216"/>
    </row>
    <row r="550" spans="1:60" outlineLevel="1" x14ac:dyDescent="0.2">
      <c r="A550" s="223"/>
      <c r="B550" s="224"/>
      <c r="C550" s="248" t="s">
        <v>410</v>
      </c>
      <c r="D550" s="226"/>
      <c r="E550" s="227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16"/>
      <c r="Z550" s="216"/>
      <c r="AA550" s="216"/>
      <c r="AB550" s="216"/>
      <c r="AC550" s="216"/>
      <c r="AD550" s="216"/>
      <c r="AE550" s="216"/>
      <c r="AF550" s="216"/>
      <c r="AG550" s="216" t="s">
        <v>168</v>
      </c>
      <c r="AH550" s="216">
        <v>0</v>
      </c>
      <c r="AI550" s="216"/>
      <c r="AJ550" s="216"/>
      <c r="AK550" s="216"/>
      <c r="AL550" s="216"/>
      <c r="AM550" s="216"/>
      <c r="AN550" s="216"/>
      <c r="AO550" s="216"/>
      <c r="AP550" s="216"/>
      <c r="AQ550" s="216"/>
      <c r="AR550" s="216"/>
      <c r="AS550" s="216"/>
      <c r="AT550" s="216"/>
      <c r="AU550" s="216"/>
      <c r="AV550" s="216"/>
      <c r="AW550" s="216"/>
      <c r="AX550" s="216"/>
      <c r="AY550" s="216"/>
      <c r="AZ550" s="216"/>
      <c r="BA550" s="216"/>
      <c r="BB550" s="216"/>
      <c r="BC550" s="216"/>
      <c r="BD550" s="216"/>
      <c r="BE550" s="216"/>
      <c r="BF550" s="216"/>
      <c r="BG550" s="216"/>
      <c r="BH550" s="216"/>
    </row>
    <row r="551" spans="1:60" outlineLevel="1" x14ac:dyDescent="0.2">
      <c r="A551" s="223"/>
      <c r="B551" s="224"/>
      <c r="C551" s="248" t="s">
        <v>199</v>
      </c>
      <c r="D551" s="226"/>
      <c r="E551" s="227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16"/>
      <c r="Z551" s="216"/>
      <c r="AA551" s="216"/>
      <c r="AB551" s="216"/>
      <c r="AC551" s="216"/>
      <c r="AD551" s="216"/>
      <c r="AE551" s="216"/>
      <c r="AF551" s="216"/>
      <c r="AG551" s="216" t="s">
        <v>168</v>
      </c>
      <c r="AH551" s="216">
        <v>0</v>
      </c>
      <c r="AI551" s="216"/>
      <c r="AJ551" s="216"/>
      <c r="AK551" s="216"/>
      <c r="AL551" s="216"/>
      <c r="AM551" s="216"/>
      <c r="AN551" s="216"/>
      <c r="AO551" s="216"/>
      <c r="AP551" s="216"/>
      <c r="AQ551" s="216"/>
      <c r="AR551" s="216"/>
      <c r="AS551" s="216"/>
      <c r="AT551" s="216"/>
      <c r="AU551" s="216"/>
      <c r="AV551" s="216"/>
      <c r="AW551" s="216"/>
      <c r="AX551" s="216"/>
      <c r="AY551" s="216"/>
      <c r="AZ551" s="216"/>
      <c r="BA551" s="216"/>
      <c r="BB551" s="216"/>
      <c r="BC551" s="216"/>
      <c r="BD551" s="216"/>
      <c r="BE551" s="216"/>
      <c r="BF551" s="216"/>
      <c r="BG551" s="216"/>
      <c r="BH551" s="216"/>
    </row>
    <row r="552" spans="1:60" outlineLevel="1" x14ac:dyDescent="0.2">
      <c r="A552" s="223"/>
      <c r="B552" s="224"/>
      <c r="C552" s="248" t="s">
        <v>340</v>
      </c>
      <c r="D552" s="226"/>
      <c r="E552" s="227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16"/>
      <c r="Z552" s="216"/>
      <c r="AA552" s="216"/>
      <c r="AB552" s="216"/>
      <c r="AC552" s="216"/>
      <c r="AD552" s="216"/>
      <c r="AE552" s="216"/>
      <c r="AF552" s="216"/>
      <c r="AG552" s="216" t="s">
        <v>168</v>
      </c>
      <c r="AH552" s="216">
        <v>0</v>
      </c>
      <c r="AI552" s="216"/>
      <c r="AJ552" s="216"/>
      <c r="AK552" s="216"/>
      <c r="AL552" s="216"/>
      <c r="AM552" s="216"/>
      <c r="AN552" s="216"/>
      <c r="AO552" s="216"/>
      <c r="AP552" s="216"/>
      <c r="AQ552" s="216"/>
      <c r="AR552" s="216"/>
      <c r="AS552" s="216"/>
      <c r="AT552" s="216"/>
      <c r="AU552" s="216"/>
      <c r="AV552" s="216"/>
      <c r="AW552" s="216"/>
      <c r="AX552" s="216"/>
      <c r="AY552" s="216"/>
      <c r="AZ552" s="216"/>
      <c r="BA552" s="216"/>
      <c r="BB552" s="216"/>
      <c r="BC552" s="216"/>
      <c r="BD552" s="216"/>
      <c r="BE552" s="216"/>
      <c r="BF552" s="216"/>
      <c r="BG552" s="216"/>
      <c r="BH552" s="216"/>
    </row>
    <row r="553" spans="1:60" outlineLevel="1" x14ac:dyDescent="0.2">
      <c r="A553" s="223"/>
      <c r="B553" s="224"/>
      <c r="C553" s="248" t="s">
        <v>389</v>
      </c>
      <c r="D553" s="226"/>
      <c r="E553" s="227">
        <v>15.297000000000001</v>
      </c>
      <c r="F553" s="225"/>
      <c r="G553" s="225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16"/>
      <c r="Z553" s="216"/>
      <c r="AA553" s="216"/>
      <c r="AB553" s="216"/>
      <c r="AC553" s="216"/>
      <c r="AD553" s="216"/>
      <c r="AE553" s="216"/>
      <c r="AF553" s="216"/>
      <c r="AG553" s="216" t="s">
        <v>168</v>
      </c>
      <c r="AH553" s="216">
        <v>0</v>
      </c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</row>
    <row r="554" spans="1:60" outlineLevel="1" x14ac:dyDescent="0.2">
      <c r="A554" s="223"/>
      <c r="B554" s="224"/>
      <c r="C554" s="248" t="s">
        <v>390</v>
      </c>
      <c r="D554" s="226"/>
      <c r="E554" s="227">
        <v>6.093</v>
      </c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16"/>
      <c r="Z554" s="216"/>
      <c r="AA554" s="216"/>
      <c r="AB554" s="216"/>
      <c r="AC554" s="216"/>
      <c r="AD554" s="216"/>
      <c r="AE554" s="216"/>
      <c r="AF554" s="216"/>
      <c r="AG554" s="216" t="s">
        <v>168</v>
      </c>
      <c r="AH554" s="216">
        <v>0</v>
      </c>
      <c r="AI554" s="216"/>
      <c r="AJ554" s="216"/>
      <c r="AK554" s="216"/>
      <c r="AL554" s="216"/>
      <c r="AM554" s="216"/>
      <c r="AN554" s="216"/>
      <c r="AO554" s="216"/>
      <c r="AP554" s="216"/>
      <c r="AQ554" s="216"/>
      <c r="AR554" s="216"/>
      <c r="AS554" s="216"/>
      <c r="AT554" s="216"/>
      <c r="AU554" s="216"/>
      <c r="AV554" s="216"/>
      <c r="AW554" s="216"/>
      <c r="AX554" s="216"/>
      <c r="AY554" s="216"/>
      <c r="AZ554" s="216"/>
      <c r="BA554" s="216"/>
      <c r="BB554" s="216"/>
      <c r="BC554" s="216"/>
      <c r="BD554" s="216"/>
      <c r="BE554" s="216"/>
      <c r="BF554" s="216"/>
      <c r="BG554" s="216"/>
      <c r="BH554" s="216"/>
    </row>
    <row r="555" spans="1:60" outlineLevel="1" x14ac:dyDescent="0.2">
      <c r="A555" s="223"/>
      <c r="B555" s="224"/>
      <c r="C555" s="265" t="s">
        <v>232</v>
      </c>
      <c r="D555" s="252"/>
      <c r="E555" s="253">
        <v>21.39</v>
      </c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16"/>
      <c r="Z555" s="216"/>
      <c r="AA555" s="216"/>
      <c r="AB555" s="216"/>
      <c r="AC555" s="216"/>
      <c r="AD555" s="216"/>
      <c r="AE555" s="216"/>
      <c r="AF555" s="216"/>
      <c r="AG555" s="216" t="s">
        <v>168</v>
      </c>
      <c r="AH555" s="216">
        <v>1</v>
      </c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</row>
    <row r="556" spans="1:60" outlineLevel="1" x14ac:dyDescent="0.2">
      <c r="A556" s="223"/>
      <c r="B556" s="224"/>
      <c r="C556" s="248" t="s">
        <v>346</v>
      </c>
      <c r="D556" s="226"/>
      <c r="E556" s="227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16"/>
      <c r="Z556" s="216"/>
      <c r="AA556" s="216"/>
      <c r="AB556" s="216"/>
      <c r="AC556" s="216"/>
      <c r="AD556" s="216"/>
      <c r="AE556" s="216"/>
      <c r="AF556" s="216"/>
      <c r="AG556" s="216" t="s">
        <v>168</v>
      </c>
      <c r="AH556" s="216">
        <v>0</v>
      </c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</row>
    <row r="557" spans="1:60" outlineLevel="1" x14ac:dyDescent="0.2">
      <c r="A557" s="223"/>
      <c r="B557" s="224"/>
      <c r="C557" s="248" t="s">
        <v>391</v>
      </c>
      <c r="D557" s="226"/>
      <c r="E557" s="227">
        <v>8.5890000000000004</v>
      </c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16"/>
      <c r="Z557" s="216"/>
      <c r="AA557" s="216"/>
      <c r="AB557" s="216"/>
      <c r="AC557" s="216"/>
      <c r="AD557" s="216"/>
      <c r="AE557" s="216"/>
      <c r="AF557" s="216"/>
      <c r="AG557" s="216" t="s">
        <v>168</v>
      </c>
      <c r="AH557" s="216">
        <v>0</v>
      </c>
      <c r="AI557" s="216"/>
      <c r="AJ557" s="216"/>
      <c r="AK557" s="216"/>
      <c r="AL557" s="216"/>
      <c r="AM557" s="216"/>
      <c r="AN557" s="216"/>
      <c r="AO557" s="216"/>
      <c r="AP557" s="216"/>
      <c r="AQ557" s="216"/>
      <c r="AR557" s="216"/>
      <c r="AS557" s="216"/>
      <c r="AT557" s="216"/>
      <c r="AU557" s="216"/>
      <c r="AV557" s="216"/>
      <c r="AW557" s="216"/>
      <c r="AX557" s="216"/>
      <c r="AY557" s="216"/>
      <c r="AZ557" s="216"/>
      <c r="BA557" s="216"/>
      <c r="BB557" s="216"/>
      <c r="BC557" s="216"/>
      <c r="BD557" s="216"/>
      <c r="BE557" s="216"/>
      <c r="BF557" s="216"/>
      <c r="BG557" s="216"/>
      <c r="BH557" s="216"/>
    </row>
    <row r="558" spans="1:60" outlineLevel="1" x14ac:dyDescent="0.2">
      <c r="A558" s="223"/>
      <c r="B558" s="224"/>
      <c r="C558" s="265" t="s">
        <v>232</v>
      </c>
      <c r="D558" s="252"/>
      <c r="E558" s="253">
        <v>8.5890000000000004</v>
      </c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16"/>
      <c r="Z558" s="216"/>
      <c r="AA558" s="216"/>
      <c r="AB558" s="216"/>
      <c r="AC558" s="216"/>
      <c r="AD558" s="216"/>
      <c r="AE558" s="216"/>
      <c r="AF558" s="216"/>
      <c r="AG558" s="216" t="s">
        <v>168</v>
      </c>
      <c r="AH558" s="216">
        <v>1</v>
      </c>
      <c r="AI558" s="216"/>
      <c r="AJ558" s="216"/>
      <c r="AK558" s="216"/>
      <c r="AL558" s="216"/>
      <c r="AM558" s="216"/>
      <c r="AN558" s="216"/>
      <c r="AO558" s="216"/>
      <c r="AP558" s="216"/>
      <c r="AQ558" s="216"/>
      <c r="AR558" s="216"/>
      <c r="AS558" s="216"/>
      <c r="AT558" s="216"/>
      <c r="AU558" s="216"/>
      <c r="AV558" s="216"/>
      <c r="AW558" s="216"/>
      <c r="AX558" s="216"/>
      <c r="AY558" s="216"/>
      <c r="AZ558" s="216"/>
      <c r="BA558" s="216"/>
      <c r="BB558" s="216"/>
      <c r="BC558" s="216"/>
      <c r="BD558" s="216"/>
      <c r="BE558" s="216"/>
      <c r="BF558" s="216"/>
      <c r="BG558" s="216"/>
      <c r="BH558" s="216"/>
    </row>
    <row r="559" spans="1:60" outlineLevel="1" x14ac:dyDescent="0.2">
      <c r="A559" s="223"/>
      <c r="B559" s="224"/>
      <c r="C559" s="248" t="s">
        <v>315</v>
      </c>
      <c r="D559" s="226"/>
      <c r="E559" s="227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16"/>
      <c r="Z559" s="216"/>
      <c r="AA559" s="216"/>
      <c r="AB559" s="216"/>
      <c r="AC559" s="216"/>
      <c r="AD559" s="216"/>
      <c r="AE559" s="216"/>
      <c r="AF559" s="216"/>
      <c r="AG559" s="216" t="s">
        <v>168</v>
      </c>
      <c r="AH559" s="216">
        <v>0</v>
      </c>
      <c r="AI559" s="216"/>
      <c r="AJ559" s="216"/>
      <c r="AK559" s="216"/>
      <c r="AL559" s="216"/>
      <c r="AM559" s="216"/>
      <c r="AN559" s="216"/>
      <c r="AO559" s="216"/>
      <c r="AP559" s="216"/>
      <c r="AQ559" s="216"/>
      <c r="AR559" s="216"/>
      <c r="AS559" s="216"/>
      <c r="AT559" s="216"/>
      <c r="AU559" s="216"/>
      <c r="AV559" s="216"/>
      <c r="AW559" s="216"/>
      <c r="AX559" s="216"/>
      <c r="AY559" s="216"/>
      <c r="AZ559" s="216"/>
      <c r="BA559" s="216"/>
      <c r="BB559" s="216"/>
      <c r="BC559" s="216"/>
      <c r="BD559" s="216"/>
      <c r="BE559" s="216"/>
      <c r="BF559" s="216"/>
      <c r="BG559" s="216"/>
      <c r="BH559" s="216"/>
    </row>
    <row r="560" spans="1:60" outlineLevel="1" x14ac:dyDescent="0.2">
      <c r="A560" s="223"/>
      <c r="B560" s="224"/>
      <c r="C560" s="248" t="s">
        <v>396</v>
      </c>
      <c r="D560" s="226"/>
      <c r="E560" s="227">
        <v>43.68</v>
      </c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16"/>
      <c r="Z560" s="216"/>
      <c r="AA560" s="216"/>
      <c r="AB560" s="216"/>
      <c r="AC560" s="216"/>
      <c r="AD560" s="216"/>
      <c r="AE560" s="216"/>
      <c r="AF560" s="216"/>
      <c r="AG560" s="216" t="s">
        <v>168</v>
      </c>
      <c r="AH560" s="216">
        <v>0</v>
      </c>
      <c r="AI560" s="216"/>
      <c r="AJ560" s="216"/>
      <c r="AK560" s="216"/>
      <c r="AL560" s="216"/>
      <c r="AM560" s="216"/>
      <c r="AN560" s="216"/>
      <c r="AO560" s="216"/>
      <c r="AP560" s="216"/>
      <c r="AQ560" s="216"/>
      <c r="AR560" s="216"/>
      <c r="AS560" s="216"/>
      <c r="AT560" s="216"/>
      <c r="AU560" s="216"/>
      <c r="AV560" s="216"/>
      <c r="AW560" s="216"/>
      <c r="AX560" s="216"/>
      <c r="AY560" s="216"/>
      <c r="AZ560" s="216"/>
      <c r="BA560" s="216"/>
      <c r="BB560" s="216"/>
      <c r="BC560" s="216"/>
      <c r="BD560" s="216"/>
      <c r="BE560" s="216"/>
      <c r="BF560" s="216"/>
      <c r="BG560" s="216"/>
      <c r="BH560" s="216"/>
    </row>
    <row r="561" spans="1:60" outlineLevel="1" x14ac:dyDescent="0.2">
      <c r="A561" s="223"/>
      <c r="B561" s="224"/>
      <c r="C561" s="248" t="s">
        <v>397</v>
      </c>
      <c r="D561" s="226"/>
      <c r="E561" s="227">
        <v>4.3600000000000003</v>
      </c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16"/>
      <c r="Z561" s="216"/>
      <c r="AA561" s="216"/>
      <c r="AB561" s="216"/>
      <c r="AC561" s="216"/>
      <c r="AD561" s="216"/>
      <c r="AE561" s="216"/>
      <c r="AF561" s="216"/>
      <c r="AG561" s="216" t="s">
        <v>168</v>
      </c>
      <c r="AH561" s="216">
        <v>0</v>
      </c>
      <c r="AI561" s="216"/>
      <c r="AJ561" s="216"/>
      <c r="AK561" s="216"/>
      <c r="AL561" s="216"/>
      <c r="AM561" s="216"/>
      <c r="AN561" s="216"/>
      <c r="AO561" s="216"/>
      <c r="AP561" s="216"/>
      <c r="AQ561" s="216"/>
      <c r="AR561" s="216"/>
      <c r="AS561" s="216"/>
      <c r="AT561" s="216"/>
      <c r="AU561" s="216"/>
      <c r="AV561" s="216"/>
      <c r="AW561" s="216"/>
      <c r="AX561" s="216"/>
      <c r="AY561" s="216"/>
      <c r="AZ561" s="216"/>
      <c r="BA561" s="216"/>
      <c r="BB561" s="216"/>
      <c r="BC561" s="216"/>
      <c r="BD561" s="216"/>
      <c r="BE561" s="216"/>
      <c r="BF561" s="216"/>
      <c r="BG561" s="216"/>
      <c r="BH561" s="216"/>
    </row>
    <row r="562" spans="1:60" outlineLevel="1" x14ac:dyDescent="0.2">
      <c r="A562" s="223"/>
      <c r="B562" s="224"/>
      <c r="C562" s="248" t="s">
        <v>398</v>
      </c>
      <c r="D562" s="226"/>
      <c r="E562" s="227">
        <v>4.18</v>
      </c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16"/>
      <c r="Z562" s="216"/>
      <c r="AA562" s="216"/>
      <c r="AB562" s="216"/>
      <c r="AC562" s="216"/>
      <c r="AD562" s="216"/>
      <c r="AE562" s="216"/>
      <c r="AF562" s="216"/>
      <c r="AG562" s="216" t="s">
        <v>168</v>
      </c>
      <c r="AH562" s="216">
        <v>0</v>
      </c>
      <c r="AI562" s="216"/>
      <c r="AJ562" s="216"/>
      <c r="AK562" s="216"/>
      <c r="AL562" s="216"/>
      <c r="AM562" s="216"/>
      <c r="AN562" s="216"/>
      <c r="AO562" s="216"/>
      <c r="AP562" s="216"/>
      <c r="AQ562" s="216"/>
      <c r="AR562" s="216"/>
      <c r="AS562" s="216"/>
      <c r="AT562" s="216"/>
      <c r="AU562" s="216"/>
      <c r="AV562" s="216"/>
      <c r="AW562" s="216"/>
      <c r="AX562" s="216"/>
      <c r="AY562" s="216"/>
      <c r="AZ562" s="216"/>
      <c r="BA562" s="216"/>
      <c r="BB562" s="216"/>
      <c r="BC562" s="216"/>
      <c r="BD562" s="216"/>
      <c r="BE562" s="216"/>
      <c r="BF562" s="216"/>
      <c r="BG562" s="216"/>
      <c r="BH562" s="216"/>
    </row>
    <row r="563" spans="1:60" outlineLevel="1" x14ac:dyDescent="0.2">
      <c r="A563" s="223"/>
      <c r="B563" s="224"/>
      <c r="C563" s="265" t="s">
        <v>232</v>
      </c>
      <c r="D563" s="252"/>
      <c r="E563" s="253">
        <v>52.22</v>
      </c>
      <c r="F563" s="225"/>
      <c r="G563" s="225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16"/>
      <c r="Z563" s="216"/>
      <c r="AA563" s="216"/>
      <c r="AB563" s="216"/>
      <c r="AC563" s="216"/>
      <c r="AD563" s="216"/>
      <c r="AE563" s="216"/>
      <c r="AF563" s="216"/>
      <c r="AG563" s="216" t="s">
        <v>168</v>
      </c>
      <c r="AH563" s="216">
        <v>1</v>
      </c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</row>
    <row r="564" spans="1:60" outlineLevel="1" x14ac:dyDescent="0.2">
      <c r="A564" s="235">
        <v>55</v>
      </c>
      <c r="B564" s="236" t="s">
        <v>455</v>
      </c>
      <c r="C564" s="246" t="s">
        <v>456</v>
      </c>
      <c r="D564" s="237" t="s">
        <v>259</v>
      </c>
      <c r="E564" s="238">
        <v>455.49549999999999</v>
      </c>
      <c r="F564" s="239"/>
      <c r="G564" s="240">
        <f>ROUND(E564*F564,2)</f>
        <v>0</v>
      </c>
      <c r="H564" s="239"/>
      <c r="I564" s="240">
        <f>ROUND(E564*H564,2)</f>
        <v>0</v>
      </c>
      <c r="J564" s="239"/>
      <c r="K564" s="240">
        <f>ROUND(E564*J564,2)</f>
        <v>0</v>
      </c>
      <c r="L564" s="240">
        <v>21</v>
      </c>
      <c r="M564" s="240">
        <f>G564*(1+L564/100)</f>
        <v>0</v>
      </c>
      <c r="N564" s="240">
        <v>6.8000000000000005E-4</v>
      </c>
      <c r="O564" s="240">
        <f>ROUND(E564*N564,2)</f>
        <v>0.31</v>
      </c>
      <c r="P564" s="240">
        <v>0</v>
      </c>
      <c r="Q564" s="240">
        <f>ROUND(E564*P564,2)</f>
        <v>0</v>
      </c>
      <c r="R564" s="240"/>
      <c r="S564" s="240" t="s">
        <v>356</v>
      </c>
      <c r="T564" s="241" t="s">
        <v>154</v>
      </c>
      <c r="U564" s="225">
        <v>0.21</v>
      </c>
      <c r="V564" s="225">
        <f>ROUND(E564*U564,2)</f>
        <v>95.65</v>
      </c>
      <c r="W564" s="225"/>
      <c r="X564" s="225" t="s">
        <v>193</v>
      </c>
      <c r="Y564" s="216"/>
      <c r="Z564" s="216"/>
      <c r="AA564" s="216"/>
      <c r="AB564" s="216"/>
      <c r="AC564" s="216"/>
      <c r="AD564" s="216"/>
      <c r="AE564" s="216"/>
      <c r="AF564" s="216"/>
      <c r="AG564" s="216" t="s">
        <v>194</v>
      </c>
      <c r="AH564" s="216"/>
      <c r="AI564" s="216"/>
      <c r="AJ564" s="216"/>
      <c r="AK564" s="216"/>
      <c r="AL564" s="216"/>
      <c r="AM564" s="216"/>
      <c r="AN564" s="216"/>
      <c r="AO564" s="216"/>
      <c r="AP564" s="216"/>
      <c r="AQ564" s="216"/>
      <c r="AR564" s="216"/>
      <c r="AS564" s="216"/>
      <c r="AT564" s="216"/>
      <c r="AU564" s="216"/>
      <c r="AV564" s="216"/>
      <c r="AW564" s="216"/>
      <c r="AX564" s="216"/>
      <c r="AY564" s="216"/>
      <c r="AZ564" s="216"/>
      <c r="BA564" s="216"/>
      <c r="BB564" s="216"/>
      <c r="BC564" s="216"/>
      <c r="BD564" s="216"/>
      <c r="BE564" s="216"/>
      <c r="BF564" s="216"/>
      <c r="BG564" s="216"/>
      <c r="BH564" s="216"/>
    </row>
    <row r="565" spans="1:60" outlineLevel="1" x14ac:dyDescent="0.2">
      <c r="A565" s="223"/>
      <c r="B565" s="224"/>
      <c r="C565" s="248" t="s">
        <v>315</v>
      </c>
      <c r="D565" s="226"/>
      <c r="E565" s="227"/>
      <c r="F565" s="225"/>
      <c r="G565" s="225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16"/>
      <c r="Z565" s="216"/>
      <c r="AA565" s="216"/>
      <c r="AB565" s="216"/>
      <c r="AC565" s="216"/>
      <c r="AD565" s="216"/>
      <c r="AE565" s="216"/>
      <c r="AF565" s="216"/>
      <c r="AG565" s="216" t="s">
        <v>168</v>
      </c>
      <c r="AH565" s="216">
        <v>0</v>
      </c>
      <c r="AI565" s="216"/>
      <c r="AJ565" s="216"/>
      <c r="AK565" s="216"/>
      <c r="AL565" s="216"/>
      <c r="AM565" s="216"/>
      <c r="AN565" s="216"/>
      <c r="AO565" s="216"/>
      <c r="AP565" s="216"/>
      <c r="AQ565" s="216"/>
      <c r="AR565" s="216"/>
      <c r="AS565" s="216"/>
      <c r="AT565" s="216"/>
      <c r="AU565" s="216"/>
      <c r="AV565" s="216"/>
      <c r="AW565" s="216"/>
      <c r="AX565" s="216"/>
      <c r="AY565" s="216"/>
      <c r="AZ565" s="216"/>
      <c r="BA565" s="216"/>
      <c r="BB565" s="216"/>
      <c r="BC565" s="216"/>
      <c r="BD565" s="216"/>
      <c r="BE565" s="216"/>
      <c r="BF565" s="216"/>
      <c r="BG565" s="216"/>
      <c r="BH565" s="216"/>
    </row>
    <row r="566" spans="1:60" outlineLevel="1" x14ac:dyDescent="0.2">
      <c r="A566" s="223"/>
      <c r="B566" s="224"/>
      <c r="C566" s="248" t="s">
        <v>199</v>
      </c>
      <c r="D566" s="226"/>
      <c r="E566" s="227"/>
      <c r="F566" s="225"/>
      <c r="G566" s="225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16"/>
      <c r="Z566" s="216"/>
      <c r="AA566" s="216"/>
      <c r="AB566" s="216"/>
      <c r="AC566" s="216"/>
      <c r="AD566" s="216"/>
      <c r="AE566" s="216"/>
      <c r="AF566" s="216"/>
      <c r="AG566" s="216" t="s">
        <v>168</v>
      </c>
      <c r="AH566" s="216">
        <v>0</v>
      </c>
      <c r="AI566" s="216"/>
      <c r="AJ566" s="216"/>
      <c r="AK566" s="216"/>
      <c r="AL566" s="216"/>
      <c r="AM566" s="216"/>
      <c r="AN566" s="216"/>
      <c r="AO566" s="216"/>
      <c r="AP566" s="216"/>
      <c r="AQ566" s="216"/>
      <c r="AR566" s="216"/>
      <c r="AS566" s="216"/>
      <c r="AT566" s="216"/>
      <c r="AU566" s="216"/>
      <c r="AV566" s="216"/>
      <c r="AW566" s="216"/>
      <c r="AX566" s="216"/>
      <c r="AY566" s="216"/>
      <c r="AZ566" s="216"/>
      <c r="BA566" s="216"/>
      <c r="BB566" s="216"/>
      <c r="BC566" s="216"/>
      <c r="BD566" s="216"/>
      <c r="BE566" s="216"/>
      <c r="BF566" s="216"/>
      <c r="BG566" s="216"/>
      <c r="BH566" s="216"/>
    </row>
    <row r="567" spans="1:60" outlineLevel="1" x14ac:dyDescent="0.2">
      <c r="A567" s="223"/>
      <c r="B567" s="224"/>
      <c r="C567" s="248" t="s">
        <v>439</v>
      </c>
      <c r="D567" s="226"/>
      <c r="E567" s="227">
        <v>35.787500000000001</v>
      </c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16"/>
      <c r="Z567" s="216"/>
      <c r="AA567" s="216"/>
      <c r="AB567" s="216"/>
      <c r="AC567" s="216"/>
      <c r="AD567" s="216"/>
      <c r="AE567" s="216"/>
      <c r="AF567" s="216"/>
      <c r="AG567" s="216" t="s">
        <v>168</v>
      </c>
      <c r="AH567" s="216">
        <v>0</v>
      </c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</row>
    <row r="568" spans="1:60" ht="22.5" outlineLevel="1" x14ac:dyDescent="0.2">
      <c r="A568" s="223"/>
      <c r="B568" s="224"/>
      <c r="C568" s="248" t="s">
        <v>440</v>
      </c>
      <c r="D568" s="226"/>
      <c r="E568" s="227">
        <v>161.4015</v>
      </c>
      <c r="F568" s="225"/>
      <c r="G568" s="225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16"/>
      <c r="Z568" s="216"/>
      <c r="AA568" s="216"/>
      <c r="AB568" s="216"/>
      <c r="AC568" s="216"/>
      <c r="AD568" s="216"/>
      <c r="AE568" s="216"/>
      <c r="AF568" s="216"/>
      <c r="AG568" s="216" t="s">
        <v>168</v>
      </c>
      <c r="AH568" s="216">
        <v>0</v>
      </c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</row>
    <row r="569" spans="1:60" outlineLevel="1" x14ac:dyDescent="0.2">
      <c r="A569" s="223"/>
      <c r="B569" s="224"/>
      <c r="C569" s="248" t="s">
        <v>383</v>
      </c>
      <c r="D569" s="226"/>
      <c r="E569" s="227">
        <v>106.08750000000001</v>
      </c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16"/>
      <c r="Z569" s="216"/>
      <c r="AA569" s="216"/>
      <c r="AB569" s="216"/>
      <c r="AC569" s="216"/>
      <c r="AD569" s="216"/>
      <c r="AE569" s="216"/>
      <c r="AF569" s="216"/>
      <c r="AG569" s="216" t="s">
        <v>168</v>
      </c>
      <c r="AH569" s="216">
        <v>0</v>
      </c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</row>
    <row r="570" spans="1:60" ht="22.5" outlineLevel="1" x14ac:dyDescent="0.2">
      <c r="A570" s="223"/>
      <c r="B570" s="224"/>
      <c r="C570" s="248" t="s">
        <v>441</v>
      </c>
      <c r="D570" s="226"/>
      <c r="E570" s="227">
        <v>99.998999999999995</v>
      </c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16"/>
      <c r="Z570" s="216"/>
      <c r="AA570" s="216"/>
      <c r="AB570" s="216"/>
      <c r="AC570" s="216"/>
      <c r="AD570" s="216"/>
      <c r="AE570" s="216"/>
      <c r="AF570" s="216"/>
      <c r="AG570" s="216" t="s">
        <v>168</v>
      </c>
      <c r="AH570" s="216">
        <v>0</v>
      </c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</row>
    <row r="571" spans="1:60" outlineLevel="1" x14ac:dyDescent="0.2">
      <c r="A571" s="223"/>
      <c r="B571" s="224"/>
      <c r="C571" s="248" t="s">
        <v>199</v>
      </c>
      <c r="D571" s="226"/>
      <c r="E571" s="227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16"/>
      <c r="Z571" s="216"/>
      <c r="AA571" s="216"/>
      <c r="AB571" s="216"/>
      <c r="AC571" s="216"/>
      <c r="AD571" s="216"/>
      <c r="AE571" s="216"/>
      <c r="AF571" s="216"/>
      <c r="AG571" s="216" t="s">
        <v>168</v>
      </c>
      <c r="AH571" s="216">
        <v>0</v>
      </c>
      <c r="AI571" s="216"/>
      <c r="AJ571" s="216"/>
      <c r="AK571" s="216"/>
      <c r="AL571" s="216"/>
      <c r="AM571" s="216"/>
      <c r="AN571" s="216"/>
      <c r="AO571" s="216"/>
      <c r="AP571" s="216"/>
      <c r="AQ571" s="216"/>
      <c r="AR571" s="216"/>
      <c r="AS571" s="216"/>
      <c r="AT571" s="216"/>
      <c r="AU571" s="216"/>
      <c r="AV571" s="216"/>
      <c r="AW571" s="216"/>
      <c r="AX571" s="216"/>
      <c r="AY571" s="216"/>
      <c r="AZ571" s="216"/>
      <c r="BA571" s="216"/>
      <c r="BB571" s="216"/>
      <c r="BC571" s="216"/>
      <c r="BD571" s="216"/>
      <c r="BE571" s="216"/>
      <c r="BF571" s="216"/>
      <c r="BG571" s="216"/>
      <c r="BH571" s="216"/>
    </row>
    <row r="572" spans="1:60" outlineLevel="1" x14ac:dyDescent="0.2">
      <c r="A572" s="223"/>
      <c r="B572" s="224"/>
      <c r="C572" s="265" t="s">
        <v>232</v>
      </c>
      <c r="D572" s="252"/>
      <c r="E572" s="253">
        <v>403.27550000000002</v>
      </c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16"/>
      <c r="Z572" s="216"/>
      <c r="AA572" s="216"/>
      <c r="AB572" s="216"/>
      <c r="AC572" s="216"/>
      <c r="AD572" s="216"/>
      <c r="AE572" s="216"/>
      <c r="AF572" s="216"/>
      <c r="AG572" s="216" t="s">
        <v>168</v>
      </c>
      <c r="AH572" s="216">
        <v>1</v>
      </c>
      <c r="AI572" s="216"/>
      <c r="AJ572" s="216"/>
      <c r="AK572" s="216"/>
      <c r="AL572" s="216"/>
      <c r="AM572" s="216"/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6"/>
      <c r="AZ572" s="216"/>
      <c r="BA572" s="216"/>
      <c r="BB572" s="216"/>
      <c r="BC572" s="216"/>
      <c r="BD572" s="216"/>
      <c r="BE572" s="216"/>
      <c r="BF572" s="216"/>
      <c r="BG572" s="216"/>
      <c r="BH572" s="216"/>
    </row>
    <row r="573" spans="1:60" outlineLevel="1" x14ac:dyDescent="0.2">
      <c r="A573" s="223"/>
      <c r="B573" s="224"/>
      <c r="C573" s="248" t="s">
        <v>315</v>
      </c>
      <c r="D573" s="226"/>
      <c r="E573" s="227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16"/>
      <c r="Z573" s="216"/>
      <c r="AA573" s="216"/>
      <c r="AB573" s="216"/>
      <c r="AC573" s="216"/>
      <c r="AD573" s="216"/>
      <c r="AE573" s="216"/>
      <c r="AF573" s="216"/>
      <c r="AG573" s="216" t="s">
        <v>168</v>
      </c>
      <c r="AH573" s="216">
        <v>0</v>
      </c>
      <c r="AI573" s="216"/>
      <c r="AJ573" s="216"/>
      <c r="AK573" s="216"/>
      <c r="AL573" s="216"/>
      <c r="AM573" s="216"/>
      <c r="AN573" s="216"/>
      <c r="AO573" s="216"/>
      <c r="AP573" s="216"/>
      <c r="AQ573" s="216"/>
      <c r="AR573" s="216"/>
      <c r="AS573" s="216"/>
      <c r="AT573" s="216"/>
      <c r="AU573" s="216"/>
      <c r="AV573" s="216"/>
      <c r="AW573" s="216"/>
      <c r="AX573" s="216"/>
      <c r="AY573" s="216"/>
      <c r="AZ573" s="216"/>
      <c r="BA573" s="216"/>
      <c r="BB573" s="216"/>
      <c r="BC573" s="216"/>
      <c r="BD573" s="216"/>
      <c r="BE573" s="216"/>
      <c r="BF573" s="216"/>
      <c r="BG573" s="216"/>
      <c r="BH573" s="216"/>
    </row>
    <row r="574" spans="1:60" outlineLevel="1" x14ac:dyDescent="0.2">
      <c r="A574" s="223"/>
      <c r="B574" s="224"/>
      <c r="C574" s="248" t="s">
        <v>396</v>
      </c>
      <c r="D574" s="226"/>
      <c r="E574" s="227">
        <v>43.68</v>
      </c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16"/>
      <c r="Z574" s="216"/>
      <c r="AA574" s="216"/>
      <c r="AB574" s="216"/>
      <c r="AC574" s="216"/>
      <c r="AD574" s="216"/>
      <c r="AE574" s="216"/>
      <c r="AF574" s="216"/>
      <c r="AG574" s="216" t="s">
        <v>168</v>
      </c>
      <c r="AH574" s="216">
        <v>0</v>
      </c>
      <c r="AI574" s="216"/>
      <c r="AJ574" s="216"/>
      <c r="AK574" s="216"/>
      <c r="AL574" s="216"/>
      <c r="AM574" s="216"/>
      <c r="AN574" s="216"/>
      <c r="AO574" s="216"/>
      <c r="AP574" s="216"/>
      <c r="AQ574" s="216"/>
      <c r="AR574" s="216"/>
      <c r="AS574" s="216"/>
      <c r="AT574" s="216"/>
      <c r="AU574" s="216"/>
      <c r="AV574" s="216"/>
      <c r="AW574" s="216"/>
      <c r="AX574" s="216"/>
      <c r="AY574" s="216"/>
      <c r="AZ574" s="216"/>
      <c r="BA574" s="216"/>
      <c r="BB574" s="216"/>
      <c r="BC574" s="216"/>
      <c r="BD574" s="216"/>
      <c r="BE574" s="216"/>
      <c r="BF574" s="216"/>
      <c r="BG574" s="216"/>
      <c r="BH574" s="216"/>
    </row>
    <row r="575" spans="1:60" outlineLevel="1" x14ac:dyDescent="0.2">
      <c r="A575" s="223"/>
      <c r="B575" s="224"/>
      <c r="C575" s="248" t="s">
        <v>397</v>
      </c>
      <c r="D575" s="226"/>
      <c r="E575" s="227">
        <v>4.3600000000000003</v>
      </c>
      <c r="F575" s="225"/>
      <c r="G575" s="225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16"/>
      <c r="Z575" s="216"/>
      <c r="AA575" s="216"/>
      <c r="AB575" s="216"/>
      <c r="AC575" s="216"/>
      <c r="AD575" s="216"/>
      <c r="AE575" s="216"/>
      <c r="AF575" s="216"/>
      <c r="AG575" s="216" t="s">
        <v>168</v>
      </c>
      <c r="AH575" s="216">
        <v>0</v>
      </c>
      <c r="AI575" s="216"/>
      <c r="AJ575" s="216"/>
      <c r="AK575" s="216"/>
      <c r="AL575" s="216"/>
      <c r="AM575" s="216"/>
      <c r="AN575" s="216"/>
      <c r="AO575" s="216"/>
      <c r="AP575" s="216"/>
      <c r="AQ575" s="216"/>
      <c r="AR575" s="216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6"/>
      <c r="BH575" s="216"/>
    </row>
    <row r="576" spans="1:60" outlineLevel="1" x14ac:dyDescent="0.2">
      <c r="A576" s="223"/>
      <c r="B576" s="224"/>
      <c r="C576" s="248" t="s">
        <v>398</v>
      </c>
      <c r="D576" s="226"/>
      <c r="E576" s="227">
        <v>4.18</v>
      </c>
      <c r="F576" s="225"/>
      <c r="G576" s="225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16"/>
      <c r="Z576" s="216"/>
      <c r="AA576" s="216"/>
      <c r="AB576" s="216"/>
      <c r="AC576" s="216"/>
      <c r="AD576" s="216"/>
      <c r="AE576" s="216"/>
      <c r="AF576" s="216"/>
      <c r="AG576" s="216" t="s">
        <v>168</v>
      </c>
      <c r="AH576" s="216">
        <v>0</v>
      </c>
      <c r="AI576" s="216"/>
      <c r="AJ576" s="216"/>
      <c r="AK576" s="216"/>
      <c r="AL576" s="216"/>
      <c r="AM576" s="216"/>
      <c r="AN576" s="216"/>
      <c r="AO576" s="216"/>
      <c r="AP576" s="216"/>
      <c r="AQ576" s="216"/>
      <c r="AR576" s="216"/>
      <c r="AS576" s="216"/>
      <c r="AT576" s="216"/>
      <c r="AU576" s="216"/>
      <c r="AV576" s="216"/>
      <c r="AW576" s="216"/>
      <c r="AX576" s="216"/>
      <c r="AY576" s="216"/>
      <c r="AZ576" s="216"/>
      <c r="BA576" s="216"/>
      <c r="BB576" s="216"/>
      <c r="BC576" s="216"/>
      <c r="BD576" s="216"/>
      <c r="BE576" s="216"/>
      <c r="BF576" s="216"/>
      <c r="BG576" s="216"/>
      <c r="BH576" s="216"/>
    </row>
    <row r="577" spans="1:60" outlineLevel="1" x14ac:dyDescent="0.2">
      <c r="A577" s="223"/>
      <c r="B577" s="224"/>
      <c r="C577" s="265" t="s">
        <v>232</v>
      </c>
      <c r="D577" s="252"/>
      <c r="E577" s="253">
        <v>52.22</v>
      </c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16"/>
      <c r="Z577" s="216"/>
      <c r="AA577" s="216"/>
      <c r="AB577" s="216"/>
      <c r="AC577" s="216"/>
      <c r="AD577" s="216"/>
      <c r="AE577" s="216"/>
      <c r="AF577" s="216"/>
      <c r="AG577" s="216" t="s">
        <v>168</v>
      </c>
      <c r="AH577" s="216">
        <v>1</v>
      </c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</row>
    <row r="578" spans="1:60" ht="22.5" outlineLevel="1" x14ac:dyDescent="0.2">
      <c r="A578" s="235">
        <v>56</v>
      </c>
      <c r="B578" s="236" t="s">
        <v>457</v>
      </c>
      <c r="C578" s="246" t="s">
        <v>458</v>
      </c>
      <c r="D578" s="237" t="s">
        <v>259</v>
      </c>
      <c r="E578" s="238">
        <v>409.6755</v>
      </c>
      <c r="F578" s="239"/>
      <c r="G578" s="240">
        <f>ROUND(E578*F578,2)</f>
        <v>0</v>
      </c>
      <c r="H578" s="239"/>
      <c r="I578" s="240">
        <f>ROUND(E578*H578,2)</f>
        <v>0</v>
      </c>
      <c r="J578" s="239"/>
      <c r="K578" s="240">
        <f>ROUND(E578*J578,2)</f>
        <v>0</v>
      </c>
      <c r="L578" s="240">
        <v>21</v>
      </c>
      <c r="M578" s="240">
        <f>G578*(1+L578/100)</f>
        <v>0</v>
      </c>
      <c r="N578" s="240">
        <v>1.0000000000000001E-5</v>
      </c>
      <c r="O578" s="240">
        <f>ROUND(E578*N578,2)</f>
        <v>0</v>
      </c>
      <c r="P578" s="240">
        <v>0</v>
      </c>
      <c r="Q578" s="240">
        <f>ROUND(E578*P578,2)</f>
        <v>0</v>
      </c>
      <c r="R578" s="240"/>
      <c r="S578" s="240" t="s">
        <v>356</v>
      </c>
      <c r="T578" s="241" t="s">
        <v>155</v>
      </c>
      <c r="U578" s="225">
        <v>6.8000000000000005E-2</v>
      </c>
      <c r="V578" s="225">
        <f>ROUND(E578*U578,2)</f>
        <v>27.86</v>
      </c>
      <c r="W578" s="225"/>
      <c r="X578" s="225" t="s">
        <v>193</v>
      </c>
      <c r="Y578" s="216"/>
      <c r="Z578" s="216"/>
      <c r="AA578" s="216"/>
      <c r="AB578" s="216"/>
      <c r="AC578" s="216"/>
      <c r="AD578" s="216"/>
      <c r="AE578" s="216"/>
      <c r="AF578" s="216"/>
      <c r="AG578" s="216" t="s">
        <v>194</v>
      </c>
      <c r="AH578" s="216"/>
      <c r="AI578" s="216"/>
      <c r="AJ578" s="216"/>
      <c r="AK578" s="216"/>
      <c r="AL578" s="216"/>
      <c r="AM578" s="216"/>
      <c r="AN578" s="216"/>
      <c r="AO578" s="216"/>
      <c r="AP578" s="216"/>
      <c r="AQ578" s="216"/>
      <c r="AR578" s="216"/>
      <c r="AS578" s="216"/>
      <c r="AT578" s="216"/>
      <c r="AU578" s="216"/>
      <c r="AV578" s="216"/>
      <c r="AW578" s="216"/>
      <c r="AX578" s="216"/>
      <c r="AY578" s="216"/>
      <c r="AZ578" s="216"/>
      <c r="BA578" s="216"/>
      <c r="BB578" s="216"/>
      <c r="BC578" s="216"/>
      <c r="BD578" s="216"/>
      <c r="BE578" s="216"/>
      <c r="BF578" s="216"/>
      <c r="BG578" s="216"/>
      <c r="BH578" s="216"/>
    </row>
    <row r="579" spans="1:60" outlineLevel="1" x14ac:dyDescent="0.2">
      <c r="A579" s="223"/>
      <c r="B579" s="224"/>
      <c r="C579" s="248" t="s">
        <v>315</v>
      </c>
      <c r="D579" s="226"/>
      <c r="E579" s="227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16"/>
      <c r="Z579" s="216"/>
      <c r="AA579" s="216"/>
      <c r="AB579" s="216"/>
      <c r="AC579" s="216"/>
      <c r="AD579" s="216"/>
      <c r="AE579" s="216"/>
      <c r="AF579" s="216"/>
      <c r="AG579" s="216" t="s">
        <v>168</v>
      </c>
      <c r="AH579" s="216">
        <v>0</v>
      </c>
      <c r="AI579" s="216"/>
      <c r="AJ579" s="216"/>
      <c r="AK579" s="216"/>
      <c r="AL579" s="216"/>
      <c r="AM579" s="216"/>
      <c r="AN579" s="216"/>
      <c r="AO579" s="216"/>
      <c r="AP579" s="216"/>
      <c r="AQ579" s="216"/>
      <c r="AR579" s="216"/>
      <c r="AS579" s="216"/>
      <c r="AT579" s="216"/>
      <c r="AU579" s="216"/>
      <c r="AV579" s="216"/>
      <c r="AW579" s="216"/>
      <c r="AX579" s="216"/>
      <c r="AY579" s="216"/>
      <c r="AZ579" s="216"/>
      <c r="BA579" s="216"/>
      <c r="BB579" s="216"/>
      <c r="BC579" s="216"/>
      <c r="BD579" s="216"/>
      <c r="BE579" s="216"/>
      <c r="BF579" s="216"/>
      <c r="BG579" s="216"/>
      <c r="BH579" s="216"/>
    </row>
    <row r="580" spans="1:60" outlineLevel="1" x14ac:dyDescent="0.2">
      <c r="A580" s="223"/>
      <c r="B580" s="224"/>
      <c r="C580" s="248" t="s">
        <v>381</v>
      </c>
      <c r="D580" s="226"/>
      <c r="E580" s="227">
        <v>35.787500000000001</v>
      </c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16"/>
      <c r="Z580" s="216"/>
      <c r="AA580" s="216"/>
      <c r="AB580" s="216"/>
      <c r="AC580" s="216"/>
      <c r="AD580" s="216"/>
      <c r="AE580" s="216"/>
      <c r="AF580" s="216"/>
      <c r="AG580" s="216" t="s">
        <v>168</v>
      </c>
      <c r="AH580" s="216">
        <v>0</v>
      </c>
      <c r="AI580" s="216"/>
      <c r="AJ580" s="216"/>
      <c r="AK580" s="216"/>
      <c r="AL580" s="216"/>
      <c r="AM580" s="216"/>
      <c r="AN580" s="216"/>
      <c r="AO580" s="216"/>
      <c r="AP580" s="216"/>
      <c r="AQ580" s="216"/>
      <c r="AR580" s="216"/>
      <c r="AS580" s="216"/>
      <c r="AT580" s="216"/>
      <c r="AU580" s="216"/>
      <c r="AV580" s="216"/>
      <c r="AW580" s="216"/>
      <c r="AX580" s="216"/>
      <c r="AY580" s="216"/>
      <c r="AZ580" s="216"/>
      <c r="BA580" s="216"/>
      <c r="BB580" s="216"/>
      <c r="BC580" s="216"/>
      <c r="BD580" s="216"/>
      <c r="BE580" s="216"/>
      <c r="BF580" s="216"/>
      <c r="BG580" s="216"/>
      <c r="BH580" s="216"/>
    </row>
    <row r="581" spans="1:60" ht="22.5" outlineLevel="1" x14ac:dyDescent="0.2">
      <c r="A581" s="223"/>
      <c r="B581" s="224"/>
      <c r="C581" s="248" t="s">
        <v>382</v>
      </c>
      <c r="D581" s="226"/>
      <c r="E581" s="227">
        <v>167.8015</v>
      </c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16"/>
      <c r="Z581" s="216"/>
      <c r="AA581" s="216"/>
      <c r="AB581" s="216"/>
      <c r="AC581" s="216"/>
      <c r="AD581" s="216"/>
      <c r="AE581" s="216"/>
      <c r="AF581" s="216"/>
      <c r="AG581" s="216" t="s">
        <v>168</v>
      </c>
      <c r="AH581" s="216">
        <v>0</v>
      </c>
      <c r="AI581" s="216"/>
      <c r="AJ581" s="216"/>
      <c r="AK581" s="216"/>
      <c r="AL581" s="216"/>
      <c r="AM581" s="216"/>
      <c r="AN581" s="216"/>
      <c r="AO581" s="216"/>
      <c r="AP581" s="216"/>
      <c r="AQ581" s="216"/>
      <c r="AR581" s="216"/>
      <c r="AS581" s="216"/>
      <c r="AT581" s="216"/>
      <c r="AU581" s="216"/>
      <c r="AV581" s="216"/>
      <c r="AW581" s="216"/>
      <c r="AX581" s="216"/>
      <c r="AY581" s="216"/>
      <c r="AZ581" s="216"/>
      <c r="BA581" s="216"/>
      <c r="BB581" s="216"/>
      <c r="BC581" s="216"/>
      <c r="BD581" s="216"/>
      <c r="BE581" s="216"/>
      <c r="BF581" s="216"/>
      <c r="BG581" s="216"/>
      <c r="BH581" s="216"/>
    </row>
    <row r="582" spans="1:60" outlineLevel="1" x14ac:dyDescent="0.2">
      <c r="A582" s="223"/>
      <c r="B582" s="224"/>
      <c r="C582" s="248" t="s">
        <v>383</v>
      </c>
      <c r="D582" s="226"/>
      <c r="E582" s="227">
        <v>106.08750000000001</v>
      </c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16"/>
      <c r="Z582" s="216"/>
      <c r="AA582" s="216"/>
      <c r="AB582" s="216"/>
      <c r="AC582" s="216"/>
      <c r="AD582" s="216"/>
      <c r="AE582" s="216"/>
      <c r="AF582" s="216"/>
      <c r="AG582" s="216" t="s">
        <v>168</v>
      </c>
      <c r="AH582" s="216">
        <v>0</v>
      </c>
      <c r="AI582" s="216"/>
      <c r="AJ582" s="216"/>
      <c r="AK582" s="216"/>
      <c r="AL582" s="216"/>
      <c r="AM582" s="216"/>
      <c r="AN582" s="216"/>
      <c r="AO582" s="216"/>
      <c r="AP582" s="216"/>
      <c r="AQ582" s="216"/>
      <c r="AR582" s="216"/>
      <c r="AS582" s="216"/>
      <c r="AT582" s="216"/>
      <c r="AU582" s="216"/>
      <c r="AV582" s="216"/>
      <c r="AW582" s="216"/>
      <c r="AX582" s="216"/>
      <c r="AY582" s="216"/>
      <c r="AZ582" s="216"/>
      <c r="BA582" s="216"/>
      <c r="BB582" s="216"/>
      <c r="BC582" s="216"/>
      <c r="BD582" s="216"/>
      <c r="BE582" s="216"/>
      <c r="BF582" s="216"/>
      <c r="BG582" s="216"/>
      <c r="BH582" s="216"/>
    </row>
    <row r="583" spans="1:60" ht="22.5" outlineLevel="1" x14ac:dyDescent="0.2">
      <c r="A583" s="223"/>
      <c r="B583" s="224"/>
      <c r="C583" s="248" t="s">
        <v>384</v>
      </c>
      <c r="D583" s="226"/>
      <c r="E583" s="227">
        <v>99.998999999999995</v>
      </c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16"/>
      <c r="Z583" s="216"/>
      <c r="AA583" s="216"/>
      <c r="AB583" s="216"/>
      <c r="AC583" s="216"/>
      <c r="AD583" s="216"/>
      <c r="AE583" s="216"/>
      <c r="AF583" s="216"/>
      <c r="AG583" s="216" t="s">
        <v>168</v>
      </c>
      <c r="AH583" s="216">
        <v>0</v>
      </c>
      <c r="AI583" s="216"/>
      <c r="AJ583" s="216"/>
      <c r="AK583" s="216"/>
      <c r="AL583" s="216"/>
      <c r="AM583" s="216"/>
      <c r="AN583" s="216"/>
      <c r="AO583" s="216"/>
      <c r="AP583" s="216"/>
      <c r="AQ583" s="216"/>
      <c r="AR583" s="216"/>
      <c r="AS583" s="216"/>
      <c r="AT583" s="216"/>
      <c r="AU583" s="216"/>
      <c r="AV583" s="216"/>
      <c r="AW583" s="216"/>
      <c r="AX583" s="216"/>
      <c r="AY583" s="216"/>
      <c r="AZ583" s="216"/>
      <c r="BA583" s="216"/>
      <c r="BB583" s="216"/>
      <c r="BC583" s="216"/>
      <c r="BD583" s="216"/>
      <c r="BE583" s="216"/>
      <c r="BF583" s="216"/>
      <c r="BG583" s="216"/>
      <c r="BH583" s="216"/>
    </row>
    <row r="584" spans="1:60" ht="22.5" outlineLevel="1" x14ac:dyDescent="0.2">
      <c r="A584" s="235">
        <v>57</v>
      </c>
      <c r="B584" s="236" t="s">
        <v>459</v>
      </c>
      <c r="C584" s="246" t="s">
        <v>460</v>
      </c>
      <c r="D584" s="237" t="s">
        <v>259</v>
      </c>
      <c r="E584" s="238">
        <v>120.98265000000001</v>
      </c>
      <c r="F584" s="239"/>
      <c r="G584" s="240">
        <f>ROUND(E584*F584,2)</f>
        <v>0</v>
      </c>
      <c r="H584" s="239"/>
      <c r="I584" s="240">
        <f>ROUND(E584*H584,2)</f>
        <v>0</v>
      </c>
      <c r="J584" s="239"/>
      <c r="K584" s="240">
        <f>ROUND(E584*J584,2)</f>
        <v>0</v>
      </c>
      <c r="L584" s="240">
        <v>21</v>
      </c>
      <c r="M584" s="240">
        <f>G584*(1+L584/100)</f>
        <v>0</v>
      </c>
      <c r="N584" s="240">
        <v>5.0000000000000001E-4</v>
      </c>
      <c r="O584" s="240">
        <f>ROUND(E584*N584,2)</f>
        <v>0.06</v>
      </c>
      <c r="P584" s="240">
        <v>0</v>
      </c>
      <c r="Q584" s="240">
        <f>ROUND(E584*P584,2)</f>
        <v>0</v>
      </c>
      <c r="R584" s="240"/>
      <c r="S584" s="240" t="s">
        <v>356</v>
      </c>
      <c r="T584" s="241" t="s">
        <v>155</v>
      </c>
      <c r="U584" s="225">
        <v>0</v>
      </c>
      <c r="V584" s="225">
        <f>ROUND(E584*U584,2)</f>
        <v>0</v>
      </c>
      <c r="W584" s="225"/>
      <c r="X584" s="225" t="s">
        <v>193</v>
      </c>
      <c r="Y584" s="216"/>
      <c r="Z584" s="216"/>
      <c r="AA584" s="216"/>
      <c r="AB584" s="216"/>
      <c r="AC584" s="216"/>
      <c r="AD584" s="216"/>
      <c r="AE584" s="216"/>
      <c r="AF584" s="216"/>
      <c r="AG584" s="216" t="s">
        <v>194</v>
      </c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</row>
    <row r="585" spans="1:60" outlineLevel="1" x14ac:dyDescent="0.2">
      <c r="A585" s="223"/>
      <c r="B585" s="224"/>
      <c r="C585" s="248" t="s">
        <v>315</v>
      </c>
      <c r="D585" s="226"/>
      <c r="E585" s="227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16"/>
      <c r="Z585" s="216"/>
      <c r="AA585" s="216"/>
      <c r="AB585" s="216"/>
      <c r="AC585" s="216"/>
      <c r="AD585" s="216"/>
      <c r="AE585" s="216"/>
      <c r="AF585" s="216"/>
      <c r="AG585" s="216" t="s">
        <v>168</v>
      </c>
      <c r="AH585" s="216">
        <v>0</v>
      </c>
      <c r="AI585" s="216"/>
      <c r="AJ585" s="216"/>
      <c r="AK585" s="216"/>
      <c r="AL585" s="216"/>
      <c r="AM585" s="216"/>
      <c r="AN585" s="216"/>
      <c r="AO585" s="216"/>
      <c r="AP585" s="216"/>
      <c r="AQ585" s="216"/>
      <c r="AR585" s="216"/>
      <c r="AS585" s="216"/>
      <c r="AT585" s="216"/>
      <c r="AU585" s="216"/>
      <c r="AV585" s="216"/>
      <c r="AW585" s="216"/>
      <c r="AX585" s="216"/>
      <c r="AY585" s="216"/>
      <c r="AZ585" s="216"/>
      <c r="BA585" s="216"/>
      <c r="BB585" s="216"/>
      <c r="BC585" s="216"/>
      <c r="BD585" s="216"/>
      <c r="BE585" s="216"/>
      <c r="BF585" s="216"/>
      <c r="BG585" s="216"/>
      <c r="BH585" s="216"/>
    </row>
    <row r="586" spans="1:60" outlineLevel="1" x14ac:dyDescent="0.2">
      <c r="A586" s="223"/>
      <c r="B586" s="224"/>
      <c r="C586" s="248" t="s">
        <v>461</v>
      </c>
      <c r="D586" s="226"/>
      <c r="E586" s="227">
        <v>10.73625</v>
      </c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16"/>
      <c r="Z586" s="216"/>
      <c r="AA586" s="216"/>
      <c r="AB586" s="216"/>
      <c r="AC586" s="216"/>
      <c r="AD586" s="216"/>
      <c r="AE586" s="216"/>
      <c r="AF586" s="216"/>
      <c r="AG586" s="216" t="s">
        <v>168</v>
      </c>
      <c r="AH586" s="216">
        <v>0</v>
      </c>
      <c r="AI586" s="216"/>
      <c r="AJ586" s="216"/>
      <c r="AK586" s="216"/>
      <c r="AL586" s="216"/>
      <c r="AM586" s="216"/>
      <c r="AN586" s="216"/>
      <c r="AO586" s="216"/>
      <c r="AP586" s="216"/>
      <c r="AQ586" s="216"/>
      <c r="AR586" s="216"/>
      <c r="AS586" s="216"/>
      <c r="AT586" s="216"/>
      <c r="AU586" s="216"/>
      <c r="AV586" s="216"/>
      <c r="AW586" s="216"/>
      <c r="AX586" s="216"/>
      <c r="AY586" s="216"/>
      <c r="AZ586" s="216"/>
      <c r="BA586" s="216"/>
      <c r="BB586" s="216"/>
      <c r="BC586" s="216"/>
      <c r="BD586" s="216"/>
      <c r="BE586" s="216"/>
      <c r="BF586" s="216"/>
      <c r="BG586" s="216"/>
      <c r="BH586" s="216"/>
    </row>
    <row r="587" spans="1:60" ht="22.5" outlineLevel="1" x14ac:dyDescent="0.2">
      <c r="A587" s="223"/>
      <c r="B587" s="224"/>
      <c r="C587" s="248" t="s">
        <v>462</v>
      </c>
      <c r="D587" s="226"/>
      <c r="E587" s="227">
        <v>48.420450000000002</v>
      </c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16"/>
      <c r="Z587" s="216"/>
      <c r="AA587" s="216"/>
      <c r="AB587" s="216"/>
      <c r="AC587" s="216"/>
      <c r="AD587" s="216"/>
      <c r="AE587" s="216"/>
      <c r="AF587" s="216"/>
      <c r="AG587" s="216" t="s">
        <v>168</v>
      </c>
      <c r="AH587" s="216">
        <v>0</v>
      </c>
      <c r="AI587" s="216"/>
      <c r="AJ587" s="216"/>
      <c r="AK587" s="216"/>
      <c r="AL587" s="216"/>
      <c r="AM587" s="216"/>
      <c r="AN587" s="216"/>
      <c r="AO587" s="216"/>
      <c r="AP587" s="216"/>
      <c r="AQ587" s="216"/>
      <c r="AR587" s="216"/>
      <c r="AS587" s="216"/>
      <c r="AT587" s="216"/>
      <c r="AU587" s="216"/>
      <c r="AV587" s="216"/>
      <c r="AW587" s="216"/>
      <c r="AX587" s="216"/>
      <c r="AY587" s="216"/>
      <c r="AZ587" s="216"/>
      <c r="BA587" s="216"/>
      <c r="BB587" s="216"/>
      <c r="BC587" s="216"/>
      <c r="BD587" s="216"/>
      <c r="BE587" s="216"/>
      <c r="BF587" s="216"/>
      <c r="BG587" s="216"/>
      <c r="BH587" s="216"/>
    </row>
    <row r="588" spans="1:60" outlineLevel="1" x14ac:dyDescent="0.2">
      <c r="A588" s="223"/>
      <c r="B588" s="224"/>
      <c r="C588" s="248" t="s">
        <v>463</v>
      </c>
      <c r="D588" s="226"/>
      <c r="E588" s="227">
        <v>31.826250000000002</v>
      </c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16"/>
      <c r="Z588" s="216"/>
      <c r="AA588" s="216"/>
      <c r="AB588" s="216"/>
      <c r="AC588" s="216"/>
      <c r="AD588" s="216"/>
      <c r="AE588" s="216"/>
      <c r="AF588" s="216"/>
      <c r="AG588" s="216" t="s">
        <v>168</v>
      </c>
      <c r="AH588" s="216">
        <v>0</v>
      </c>
      <c r="AI588" s="216"/>
      <c r="AJ588" s="216"/>
      <c r="AK588" s="216"/>
      <c r="AL588" s="216"/>
      <c r="AM588" s="216"/>
      <c r="AN588" s="216"/>
      <c r="AO588" s="216"/>
      <c r="AP588" s="216"/>
      <c r="AQ588" s="216"/>
      <c r="AR588" s="216"/>
      <c r="AS588" s="216"/>
      <c r="AT588" s="216"/>
      <c r="AU588" s="216"/>
      <c r="AV588" s="216"/>
      <c r="AW588" s="216"/>
      <c r="AX588" s="216"/>
      <c r="AY588" s="216"/>
      <c r="AZ588" s="216"/>
      <c r="BA588" s="216"/>
      <c r="BB588" s="216"/>
      <c r="BC588" s="216"/>
      <c r="BD588" s="216"/>
      <c r="BE588" s="216"/>
      <c r="BF588" s="216"/>
      <c r="BG588" s="216"/>
      <c r="BH588" s="216"/>
    </row>
    <row r="589" spans="1:60" ht="22.5" outlineLevel="1" x14ac:dyDescent="0.2">
      <c r="A589" s="223"/>
      <c r="B589" s="224"/>
      <c r="C589" s="248" t="s">
        <v>464</v>
      </c>
      <c r="D589" s="226"/>
      <c r="E589" s="227">
        <v>29.999700000000001</v>
      </c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16"/>
      <c r="Z589" s="216"/>
      <c r="AA589" s="216"/>
      <c r="AB589" s="216"/>
      <c r="AC589" s="216"/>
      <c r="AD589" s="216"/>
      <c r="AE589" s="216"/>
      <c r="AF589" s="216"/>
      <c r="AG589" s="216" t="s">
        <v>168</v>
      </c>
      <c r="AH589" s="216">
        <v>0</v>
      </c>
      <c r="AI589" s="216"/>
      <c r="AJ589" s="216"/>
      <c r="AK589" s="216"/>
      <c r="AL589" s="216"/>
      <c r="AM589" s="216"/>
      <c r="AN589" s="216"/>
      <c r="AO589" s="216"/>
      <c r="AP589" s="216"/>
      <c r="AQ589" s="216"/>
      <c r="AR589" s="216"/>
      <c r="AS589" s="216"/>
      <c r="AT589" s="216"/>
      <c r="AU589" s="216"/>
      <c r="AV589" s="216"/>
      <c r="AW589" s="216"/>
      <c r="AX589" s="216"/>
      <c r="AY589" s="216"/>
      <c r="AZ589" s="216"/>
      <c r="BA589" s="216"/>
      <c r="BB589" s="216"/>
      <c r="BC589" s="216"/>
      <c r="BD589" s="216"/>
      <c r="BE589" s="216"/>
      <c r="BF589" s="216"/>
      <c r="BG589" s="216"/>
      <c r="BH589" s="216"/>
    </row>
    <row r="590" spans="1:60" outlineLevel="1" x14ac:dyDescent="0.2">
      <c r="A590" s="235">
        <v>58</v>
      </c>
      <c r="B590" s="236" t="s">
        <v>465</v>
      </c>
      <c r="C590" s="246" t="s">
        <v>466</v>
      </c>
      <c r="D590" s="237" t="s">
        <v>252</v>
      </c>
      <c r="E590" s="238">
        <v>50</v>
      </c>
      <c r="F590" s="239"/>
      <c r="G590" s="240">
        <f>ROUND(E590*F590,2)</f>
        <v>0</v>
      </c>
      <c r="H590" s="239"/>
      <c r="I590" s="240">
        <f>ROUND(E590*H590,2)</f>
        <v>0</v>
      </c>
      <c r="J590" s="239"/>
      <c r="K590" s="240">
        <f>ROUND(E590*J590,2)</f>
        <v>0</v>
      </c>
      <c r="L590" s="240">
        <v>21</v>
      </c>
      <c r="M590" s="240">
        <f>G590*(1+L590/100)</f>
        <v>0</v>
      </c>
      <c r="N590" s="240">
        <v>0</v>
      </c>
      <c r="O590" s="240">
        <f>ROUND(E590*N590,2)</f>
        <v>0</v>
      </c>
      <c r="P590" s="240">
        <v>0</v>
      </c>
      <c r="Q590" s="240">
        <f>ROUND(E590*P590,2)</f>
        <v>0</v>
      </c>
      <c r="R590" s="240"/>
      <c r="S590" s="240" t="s">
        <v>356</v>
      </c>
      <c r="T590" s="241" t="s">
        <v>155</v>
      </c>
      <c r="U590" s="225">
        <v>0</v>
      </c>
      <c r="V590" s="225">
        <f>ROUND(E590*U590,2)</f>
        <v>0</v>
      </c>
      <c r="W590" s="225"/>
      <c r="X590" s="225" t="s">
        <v>193</v>
      </c>
      <c r="Y590" s="216"/>
      <c r="Z590" s="216"/>
      <c r="AA590" s="216"/>
      <c r="AB590" s="216"/>
      <c r="AC590" s="216"/>
      <c r="AD590" s="216"/>
      <c r="AE590" s="216"/>
      <c r="AF590" s="216"/>
      <c r="AG590" s="216" t="s">
        <v>194</v>
      </c>
      <c r="AH590" s="216"/>
      <c r="AI590" s="216"/>
      <c r="AJ590" s="216"/>
      <c r="AK590" s="216"/>
      <c r="AL590" s="216"/>
      <c r="AM590" s="216"/>
      <c r="AN590" s="216"/>
      <c r="AO590" s="216"/>
      <c r="AP590" s="216"/>
      <c r="AQ590" s="216"/>
      <c r="AR590" s="216"/>
      <c r="AS590" s="216"/>
      <c r="AT590" s="216"/>
      <c r="AU590" s="216"/>
      <c r="AV590" s="216"/>
      <c r="AW590" s="216"/>
      <c r="AX590" s="216"/>
      <c r="AY590" s="216"/>
      <c r="AZ590" s="216"/>
      <c r="BA590" s="216"/>
      <c r="BB590" s="216"/>
      <c r="BC590" s="216"/>
      <c r="BD590" s="216"/>
      <c r="BE590" s="216"/>
      <c r="BF590" s="216"/>
      <c r="BG590" s="216"/>
      <c r="BH590" s="216"/>
    </row>
    <row r="591" spans="1:60" outlineLevel="1" x14ac:dyDescent="0.2">
      <c r="A591" s="223"/>
      <c r="B591" s="224"/>
      <c r="C591" s="248" t="s">
        <v>467</v>
      </c>
      <c r="D591" s="226"/>
      <c r="E591" s="227">
        <v>50</v>
      </c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16"/>
      <c r="Z591" s="216"/>
      <c r="AA591" s="216"/>
      <c r="AB591" s="216"/>
      <c r="AC591" s="216"/>
      <c r="AD591" s="216"/>
      <c r="AE591" s="216"/>
      <c r="AF591" s="216"/>
      <c r="AG591" s="216" t="s">
        <v>168</v>
      </c>
      <c r="AH591" s="216">
        <v>0</v>
      </c>
      <c r="AI591" s="216"/>
      <c r="AJ591" s="216"/>
      <c r="AK591" s="216"/>
      <c r="AL591" s="216"/>
      <c r="AM591" s="216"/>
      <c r="AN591" s="216"/>
      <c r="AO591" s="216"/>
      <c r="AP591" s="216"/>
      <c r="AQ591" s="216"/>
      <c r="AR591" s="216"/>
      <c r="AS591" s="216"/>
      <c r="AT591" s="216"/>
      <c r="AU591" s="216"/>
      <c r="AV591" s="216"/>
      <c r="AW591" s="216"/>
      <c r="AX591" s="216"/>
      <c r="AY591" s="216"/>
      <c r="AZ591" s="216"/>
      <c r="BA591" s="216"/>
      <c r="BB591" s="216"/>
      <c r="BC591" s="216"/>
      <c r="BD591" s="216"/>
      <c r="BE591" s="216"/>
      <c r="BF591" s="216"/>
      <c r="BG591" s="216"/>
      <c r="BH591" s="216"/>
    </row>
    <row r="592" spans="1:60" x14ac:dyDescent="0.2">
      <c r="A592" s="229" t="s">
        <v>149</v>
      </c>
      <c r="B592" s="230" t="s">
        <v>86</v>
      </c>
      <c r="C592" s="245" t="s">
        <v>87</v>
      </c>
      <c r="D592" s="231"/>
      <c r="E592" s="232"/>
      <c r="F592" s="233"/>
      <c r="G592" s="233">
        <f>SUMIF(AG593:AG631,"&lt;&gt;NOR",G593:G631)</f>
        <v>0</v>
      </c>
      <c r="H592" s="233"/>
      <c r="I592" s="233">
        <f>SUM(I593:I631)</f>
        <v>0</v>
      </c>
      <c r="J592" s="233"/>
      <c r="K592" s="233">
        <f>SUM(K593:K631)</f>
        <v>0</v>
      </c>
      <c r="L592" s="233"/>
      <c r="M592" s="233">
        <f>SUM(M593:M631)</f>
        <v>0</v>
      </c>
      <c r="N592" s="233"/>
      <c r="O592" s="233">
        <f>SUM(O593:O631)</f>
        <v>3.2199999999999998</v>
      </c>
      <c r="P592" s="233"/>
      <c r="Q592" s="233">
        <f>SUM(Q593:Q631)</f>
        <v>0</v>
      </c>
      <c r="R592" s="233"/>
      <c r="S592" s="233"/>
      <c r="T592" s="234"/>
      <c r="U592" s="228"/>
      <c r="V592" s="228">
        <f>SUM(V593:V631)</f>
        <v>15</v>
      </c>
      <c r="W592" s="228"/>
      <c r="X592" s="228"/>
      <c r="AG592" t="s">
        <v>150</v>
      </c>
    </row>
    <row r="593" spans="1:60" ht="22.5" outlineLevel="1" x14ac:dyDescent="0.2">
      <c r="A593" s="235">
        <v>59</v>
      </c>
      <c r="B593" s="236" t="s">
        <v>468</v>
      </c>
      <c r="C593" s="246" t="s">
        <v>469</v>
      </c>
      <c r="D593" s="237" t="s">
        <v>259</v>
      </c>
      <c r="E593" s="238">
        <v>31.803000000000001</v>
      </c>
      <c r="F593" s="239"/>
      <c r="G593" s="240">
        <f>ROUND(E593*F593,2)</f>
        <v>0</v>
      </c>
      <c r="H593" s="239"/>
      <c r="I593" s="240">
        <f>ROUND(E593*H593,2)</f>
        <v>0</v>
      </c>
      <c r="J593" s="239"/>
      <c r="K593" s="240">
        <f>ROUND(E593*J593,2)</f>
        <v>0</v>
      </c>
      <c r="L593" s="240">
        <v>21</v>
      </c>
      <c r="M593" s="240">
        <f>G593*(1+L593/100)</f>
        <v>0</v>
      </c>
      <c r="N593" s="240">
        <v>0</v>
      </c>
      <c r="O593" s="240">
        <f>ROUND(E593*N593,2)</f>
        <v>0</v>
      </c>
      <c r="P593" s="240">
        <v>0</v>
      </c>
      <c r="Q593" s="240">
        <f>ROUND(E593*P593,2)</f>
        <v>0</v>
      </c>
      <c r="R593" s="240" t="s">
        <v>279</v>
      </c>
      <c r="S593" s="240" t="s">
        <v>154</v>
      </c>
      <c r="T593" s="241" t="s">
        <v>154</v>
      </c>
      <c r="U593" s="225">
        <v>5.2999999999999999E-2</v>
      </c>
      <c r="V593" s="225">
        <f>ROUND(E593*U593,2)</f>
        <v>1.69</v>
      </c>
      <c r="W593" s="225"/>
      <c r="X593" s="225" t="s">
        <v>193</v>
      </c>
      <c r="Y593" s="216"/>
      <c r="Z593" s="216"/>
      <c r="AA593" s="216"/>
      <c r="AB593" s="216"/>
      <c r="AC593" s="216"/>
      <c r="AD593" s="216"/>
      <c r="AE593" s="216"/>
      <c r="AF593" s="216"/>
      <c r="AG593" s="216" t="s">
        <v>194</v>
      </c>
      <c r="AH593" s="216"/>
      <c r="AI593" s="216"/>
      <c r="AJ593" s="216"/>
      <c r="AK593" s="216"/>
      <c r="AL593" s="216"/>
      <c r="AM593" s="216"/>
      <c r="AN593" s="216"/>
      <c r="AO593" s="216"/>
      <c r="AP593" s="216"/>
      <c r="AQ593" s="216"/>
      <c r="AR593" s="216"/>
      <c r="AS593" s="216"/>
      <c r="AT593" s="216"/>
      <c r="AU593" s="216"/>
      <c r="AV593" s="216"/>
      <c r="AW593" s="216"/>
      <c r="AX593" s="216"/>
      <c r="AY593" s="216"/>
      <c r="AZ593" s="216"/>
      <c r="BA593" s="216"/>
      <c r="BB593" s="216"/>
      <c r="BC593" s="216"/>
      <c r="BD593" s="216"/>
      <c r="BE593" s="216"/>
      <c r="BF593" s="216"/>
      <c r="BG593" s="216"/>
      <c r="BH593" s="216"/>
    </row>
    <row r="594" spans="1:60" outlineLevel="1" x14ac:dyDescent="0.2">
      <c r="A594" s="223"/>
      <c r="B594" s="224"/>
      <c r="C594" s="248" t="s">
        <v>197</v>
      </c>
      <c r="D594" s="226"/>
      <c r="E594" s="227"/>
      <c r="F594" s="225"/>
      <c r="G594" s="225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16"/>
      <c r="Z594" s="216"/>
      <c r="AA594" s="216"/>
      <c r="AB594" s="216"/>
      <c r="AC594" s="216"/>
      <c r="AD594" s="216"/>
      <c r="AE594" s="216"/>
      <c r="AF594" s="216"/>
      <c r="AG594" s="216" t="s">
        <v>168</v>
      </c>
      <c r="AH594" s="216">
        <v>0</v>
      </c>
      <c r="AI594" s="216"/>
      <c r="AJ594" s="216"/>
      <c r="AK594" s="216"/>
      <c r="AL594" s="216"/>
      <c r="AM594" s="216"/>
      <c r="AN594" s="216"/>
      <c r="AO594" s="216"/>
      <c r="AP594" s="216"/>
      <c r="AQ594" s="216"/>
      <c r="AR594" s="216"/>
      <c r="AS594" s="216"/>
      <c r="AT594" s="216"/>
      <c r="AU594" s="216"/>
      <c r="AV594" s="216"/>
      <c r="AW594" s="216"/>
      <c r="AX594" s="216"/>
      <c r="AY594" s="216"/>
      <c r="AZ594" s="216"/>
      <c r="BA594" s="216"/>
      <c r="BB594" s="216"/>
      <c r="BC594" s="216"/>
      <c r="BD594" s="216"/>
      <c r="BE594" s="216"/>
      <c r="BF594" s="216"/>
      <c r="BG594" s="216"/>
      <c r="BH594" s="216"/>
    </row>
    <row r="595" spans="1:60" outlineLevel="1" x14ac:dyDescent="0.2">
      <c r="A595" s="223"/>
      <c r="B595" s="224"/>
      <c r="C595" s="248" t="s">
        <v>198</v>
      </c>
      <c r="D595" s="226"/>
      <c r="E595" s="227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16"/>
      <c r="Z595" s="216"/>
      <c r="AA595" s="216"/>
      <c r="AB595" s="216"/>
      <c r="AC595" s="216"/>
      <c r="AD595" s="216"/>
      <c r="AE595" s="216"/>
      <c r="AF595" s="216"/>
      <c r="AG595" s="216" t="s">
        <v>168</v>
      </c>
      <c r="AH595" s="216">
        <v>0</v>
      </c>
      <c r="AI595" s="216"/>
      <c r="AJ595" s="216"/>
      <c r="AK595" s="216"/>
      <c r="AL595" s="216"/>
      <c r="AM595" s="216"/>
      <c r="AN595" s="216"/>
      <c r="AO595" s="216"/>
      <c r="AP595" s="216"/>
      <c r="AQ595" s="216"/>
      <c r="AR595" s="216"/>
      <c r="AS595" s="216"/>
      <c r="AT595" s="216"/>
      <c r="AU595" s="216"/>
      <c r="AV595" s="216"/>
      <c r="AW595" s="216"/>
      <c r="AX595" s="216"/>
      <c r="AY595" s="216"/>
      <c r="AZ595" s="216"/>
      <c r="BA595" s="216"/>
      <c r="BB595" s="216"/>
      <c r="BC595" s="216"/>
      <c r="BD595" s="216"/>
      <c r="BE595" s="216"/>
      <c r="BF595" s="216"/>
      <c r="BG595" s="216"/>
      <c r="BH595" s="216"/>
    </row>
    <row r="596" spans="1:60" outlineLevel="1" x14ac:dyDescent="0.2">
      <c r="A596" s="223"/>
      <c r="B596" s="224"/>
      <c r="C596" s="248" t="s">
        <v>199</v>
      </c>
      <c r="D596" s="226"/>
      <c r="E596" s="227"/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16"/>
      <c r="Z596" s="216"/>
      <c r="AA596" s="216"/>
      <c r="AB596" s="216"/>
      <c r="AC596" s="216"/>
      <c r="AD596" s="216"/>
      <c r="AE596" s="216"/>
      <c r="AF596" s="216"/>
      <c r="AG596" s="216" t="s">
        <v>168</v>
      </c>
      <c r="AH596" s="216">
        <v>0</v>
      </c>
      <c r="AI596" s="216"/>
      <c r="AJ596" s="216"/>
      <c r="AK596" s="216"/>
      <c r="AL596" s="216"/>
      <c r="AM596" s="216"/>
      <c r="AN596" s="216"/>
      <c r="AO596" s="216"/>
      <c r="AP596" s="216"/>
      <c r="AQ596" s="216"/>
      <c r="AR596" s="216"/>
      <c r="AS596" s="216"/>
      <c r="AT596" s="216"/>
      <c r="AU596" s="216"/>
      <c r="AV596" s="216"/>
      <c r="AW596" s="216"/>
      <c r="AX596" s="216"/>
      <c r="AY596" s="216"/>
      <c r="AZ596" s="216"/>
      <c r="BA596" s="216"/>
      <c r="BB596" s="216"/>
      <c r="BC596" s="216"/>
      <c r="BD596" s="216"/>
      <c r="BE596" s="216"/>
      <c r="BF596" s="216"/>
      <c r="BG596" s="216"/>
      <c r="BH596" s="216"/>
    </row>
    <row r="597" spans="1:60" outlineLevel="1" x14ac:dyDescent="0.2">
      <c r="A597" s="223"/>
      <c r="B597" s="224"/>
      <c r="C597" s="248" t="s">
        <v>470</v>
      </c>
      <c r="D597" s="226"/>
      <c r="E597" s="227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16"/>
      <c r="Z597" s="216"/>
      <c r="AA597" s="216"/>
      <c r="AB597" s="216"/>
      <c r="AC597" s="216"/>
      <c r="AD597" s="216"/>
      <c r="AE597" s="216"/>
      <c r="AF597" s="216"/>
      <c r="AG597" s="216" t="s">
        <v>168</v>
      </c>
      <c r="AH597" s="216">
        <v>0</v>
      </c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</row>
    <row r="598" spans="1:60" outlineLevel="1" x14ac:dyDescent="0.2">
      <c r="A598" s="223"/>
      <c r="B598" s="224"/>
      <c r="C598" s="248" t="s">
        <v>471</v>
      </c>
      <c r="D598" s="226"/>
      <c r="E598" s="227"/>
      <c r="F598" s="225"/>
      <c r="G598" s="225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16"/>
      <c r="Z598" s="216"/>
      <c r="AA598" s="216"/>
      <c r="AB598" s="216"/>
      <c r="AC598" s="216"/>
      <c r="AD598" s="216"/>
      <c r="AE598" s="216"/>
      <c r="AF598" s="216"/>
      <c r="AG598" s="216" t="s">
        <v>168</v>
      </c>
      <c r="AH598" s="216">
        <v>0</v>
      </c>
      <c r="AI598" s="216"/>
      <c r="AJ598" s="216"/>
      <c r="AK598" s="216"/>
      <c r="AL598" s="216"/>
      <c r="AM598" s="216"/>
      <c r="AN598" s="216"/>
      <c r="AO598" s="216"/>
      <c r="AP598" s="216"/>
      <c r="AQ598" s="216"/>
      <c r="AR598" s="216"/>
      <c r="AS598" s="216"/>
      <c r="AT598" s="216"/>
      <c r="AU598" s="216"/>
      <c r="AV598" s="216"/>
      <c r="AW598" s="216"/>
      <c r="AX598" s="216"/>
      <c r="AY598" s="216"/>
      <c r="AZ598" s="216"/>
      <c r="BA598" s="216"/>
      <c r="BB598" s="216"/>
      <c r="BC598" s="216"/>
      <c r="BD598" s="216"/>
      <c r="BE598" s="216"/>
      <c r="BF598" s="216"/>
      <c r="BG598" s="216"/>
      <c r="BH598" s="216"/>
    </row>
    <row r="599" spans="1:60" outlineLevel="1" x14ac:dyDescent="0.2">
      <c r="A599" s="223"/>
      <c r="B599" s="224"/>
      <c r="C599" s="248" t="s">
        <v>199</v>
      </c>
      <c r="D599" s="226"/>
      <c r="E599" s="227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16"/>
      <c r="Z599" s="216"/>
      <c r="AA599" s="216"/>
      <c r="AB599" s="216"/>
      <c r="AC599" s="216"/>
      <c r="AD599" s="216"/>
      <c r="AE599" s="216"/>
      <c r="AF599" s="216"/>
      <c r="AG599" s="216" t="s">
        <v>168</v>
      </c>
      <c r="AH599" s="216">
        <v>0</v>
      </c>
      <c r="AI599" s="216"/>
      <c r="AJ599" s="216"/>
      <c r="AK599" s="216"/>
      <c r="AL599" s="216"/>
      <c r="AM599" s="216"/>
      <c r="AN599" s="216"/>
      <c r="AO599" s="216"/>
      <c r="AP599" s="216"/>
      <c r="AQ599" s="216"/>
      <c r="AR599" s="216"/>
      <c r="AS599" s="216"/>
      <c r="AT599" s="216"/>
      <c r="AU599" s="216"/>
      <c r="AV599" s="216"/>
      <c r="AW599" s="216"/>
      <c r="AX599" s="216"/>
      <c r="AY599" s="216"/>
      <c r="AZ599" s="216"/>
      <c r="BA599" s="216"/>
      <c r="BB599" s="216"/>
      <c r="BC599" s="216"/>
      <c r="BD599" s="216"/>
      <c r="BE599" s="216"/>
      <c r="BF599" s="216"/>
      <c r="BG599" s="216"/>
      <c r="BH599" s="216"/>
    </row>
    <row r="600" spans="1:60" outlineLevel="1" x14ac:dyDescent="0.2">
      <c r="A600" s="223"/>
      <c r="B600" s="224"/>
      <c r="C600" s="248" t="s">
        <v>472</v>
      </c>
      <c r="D600" s="226"/>
      <c r="E600" s="227">
        <v>15.0395</v>
      </c>
      <c r="F600" s="225"/>
      <c r="G600" s="225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16"/>
      <c r="Z600" s="216"/>
      <c r="AA600" s="216"/>
      <c r="AB600" s="216"/>
      <c r="AC600" s="216"/>
      <c r="AD600" s="216"/>
      <c r="AE600" s="216"/>
      <c r="AF600" s="216"/>
      <c r="AG600" s="216" t="s">
        <v>168</v>
      </c>
      <c r="AH600" s="216">
        <v>0</v>
      </c>
      <c r="AI600" s="216"/>
      <c r="AJ600" s="216"/>
      <c r="AK600" s="216"/>
      <c r="AL600" s="216"/>
      <c r="AM600" s="216"/>
      <c r="AN600" s="216"/>
      <c r="AO600" s="216"/>
      <c r="AP600" s="216"/>
      <c r="AQ600" s="216"/>
      <c r="AR600" s="216"/>
      <c r="AS600" s="216"/>
      <c r="AT600" s="216"/>
      <c r="AU600" s="216"/>
      <c r="AV600" s="216"/>
      <c r="AW600" s="216"/>
      <c r="AX600" s="216"/>
      <c r="AY600" s="216"/>
      <c r="AZ600" s="216"/>
      <c r="BA600" s="216"/>
      <c r="BB600" s="216"/>
      <c r="BC600" s="216"/>
      <c r="BD600" s="216"/>
      <c r="BE600" s="216"/>
      <c r="BF600" s="216"/>
      <c r="BG600" s="216"/>
      <c r="BH600" s="216"/>
    </row>
    <row r="601" spans="1:60" outlineLevel="1" x14ac:dyDescent="0.2">
      <c r="A601" s="223"/>
      <c r="B601" s="224"/>
      <c r="C601" s="248" t="s">
        <v>473</v>
      </c>
      <c r="D601" s="226"/>
      <c r="E601" s="227">
        <v>8.5890000000000004</v>
      </c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16"/>
      <c r="Z601" s="216"/>
      <c r="AA601" s="216"/>
      <c r="AB601" s="216"/>
      <c r="AC601" s="216"/>
      <c r="AD601" s="216"/>
      <c r="AE601" s="216"/>
      <c r="AF601" s="216"/>
      <c r="AG601" s="216" t="s">
        <v>168</v>
      </c>
      <c r="AH601" s="216">
        <v>0</v>
      </c>
      <c r="AI601" s="216"/>
      <c r="AJ601" s="216"/>
      <c r="AK601" s="216"/>
      <c r="AL601" s="216"/>
      <c r="AM601" s="216"/>
      <c r="AN601" s="216"/>
      <c r="AO601" s="216"/>
      <c r="AP601" s="216"/>
      <c r="AQ601" s="216"/>
      <c r="AR601" s="216"/>
      <c r="AS601" s="216"/>
      <c r="AT601" s="216"/>
      <c r="AU601" s="216"/>
      <c r="AV601" s="216"/>
      <c r="AW601" s="216"/>
      <c r="AX601" s="216"/>
      <c r="AY601" s="216"/>
      <c r="AZ601" s="216"/>
      <c r="BA601" s="216"/>
      <c r="BB601" s="216"/>
      <c r="BC601" s="216"/>
      <c r="BD601" s="216"/>
      <c r="BE601" s="216"/>
      <c r="BF601" s="216"/>
      <c r="BG601" s="216"/>
      <c r="BH601" s="216"/>
    </row>
    <row r="602" spans="1:60" outlineLevel="1" x14ac:dyDescent="0.2">
      <c r="A602" s="223"/>
      <c r="B602" s="224"/>
      <c r="C602" s="265" t="s">
        <v>232</v>
      </c>
      <c r="D602" s="252"/>
      <c r="E602" s="253">
        <v>23.628499999999999</v>
      </c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16"/>
      <c r="Z602" s="216"/>
      <c r="AA602" s="216"/>
      <c r="AB602" s="216"/>
      <c r="AC602" s="216"/>
      <c r="AD602" s="216"/>
      <c r="AE602" s="216"/>
      <c r="AF602" s="216"/>
      <c r="AG602" s="216" t="s">
        <v>168</v>
      </c>
      <c r="AH602" s="216">
        <v>1</v>
      </c>
      <c r="AI602" s="216"/>
      <c r="AJ602" s="216"/>
      <c r="AK602" s="216"/>
      <c r="AL602" s="216"/>
      <c r="AM602" s="216"/>
      <c r="AN602" s="216"/>
      <c r="AO602" s="216"/>
      <c r="AP602" s="216"/>
      <c r="AQ602" s="216"/>
      <c r="AR602" s="216"/>
      <c r="AS602" s="216"/>
      <c r="AT602" s="216"/>
      <c r="AU602" s="216"/>
      <c r="AV602" s="216"/>
      <c r="AW602" s="216"/>
      <c r="AX602" s="216"/>
      <c r="AY602" s="216"/>
      <c r="AZ602" s="216"/>
      <c r="BA602" s="216"/>
      <c r="BB602" s="216"/>
      <c r="BC602" s="216"/>
      <c r="BD602" s="216"/>
      <c r="BE602" s="216"/>
      <c r="BF602" s="216"/>
      <c r="BG602" s="216"/>
      <c r="BH602" s="216"/>
    </row>
    <row r="603" spans="1:60" outlineLevel="1" x14ac:dyDescent="0.2">
      <c r="A603" s="223"/>
      <c r="B603" s="224"/>
      <c r="C603" s="248" t="s">
        <v>197</v>
      </c>
      <c r="D603" s="226"/>
      <c r="E603" s="227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16"/>
      <c r="Z603" s="216"/>
      <c r="AA603" s="216"/>
      <c r="AB603" s="216"/>
      <c r="AC603" s="216"/>
      <c r="AD603" s="216"/>
      <c r="AE603" s="216"/>
      <c r="AF603" s="216"/>
      <c r="AG603" s="216" t="s">
        <v>168</v>
      </c>
      <c r="AH603" s="216">
        <v>0</v>
      </c>
      <c r="AI603" s="216"/>
      <c r="AJ603" s="216"/>
      <c r="AK603" s="216"/>
      <c r="AL603" s="216"/>
      <c r="AM603" s="216"/>
      <c r="AN603" s="216"/>
      <c r="AO603" s="216"/>
      <c r="AP603" s="216"/>
      <c r="AQ603" s="216"/>
      <c r="AR603" s="216"/>
      <c r="AS603" s="216"/>
      <c r="AT603" s="216"/>
      <c r="AU603" s="216"/>
      <c r="AV603" s="216"/>
      <c r="AW603" s="216"/>
      <c r="AX603" s="216"/>
      <c r="AY603" s="216"/>
      <c r="AZ603" s="216"/>
      <c r="BA603" s="216"/>
      <c r="BB603" s="216"/>
      <c r="BC603" s="216"/>
      <c r="BD603" s="216"/>
      <c r="BE603" s="216"/>
      <c r="BF603" s="216"/>
      <c r="BG603" s="216"/>
      <c r="BH603" s="216"/>
    </row>
    <row r="604" spans="1:60" outlineLevel="1" x14ac:dyDescent="0.2">
      <c r="A604" s="223"/>
      <c r="B604" s="224"/>
      <c r="C604" s="248" t="s">
        <v>198</v>
      </c>
      <c r="D604" s="226"/>
      <c r="E604" s="227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16"/>
      <c r="Z604" s="216"/>
      <c r="AA604" s="216"/>
      <c r="AB604" s="216"/>
      <c r="AC604" s="216"/>
      <c r="AD604" s="216"/>
      <c r="AE604" s="216"/>
      <c r="AF604" s="216"/>
      <c r="AG604" s="216" t="s">
        <v>168</v>
      </c>
      <c r="AH604" s="216">
        <v>0</v>
      </c>
      <c r="AI604" s="216"/>
      <c r="AJ604" s="216"/>
      <c r="AK604" s="216"/>
      <c r="AL604" s="216"/>
      <c r="AM604" s="216"/>
      <c r="AN604" s="216"/>
      <c r="AO604" s="216"/>
      <c r="AP604" s="216"/>
      <c r="AQ604" s="216"/>
      <c r="AR604" s="216"/>
      <c r="AS604" s="216"/>
      <c r="AT604" s="216"/>
      <c r="AU604" s="216"/>
      <c r="AV604" s="216"/>
      <c r="AW604" s="216"/>
      <c r="AX604" s="216"/>
      <c r="AY604" s="216"/>
      <c r="AZ604" s="216"/>
      <c r="BA604" s="216"/>
      <c r="BB604" s="216"/>
      <c r="BC604" s="216"/>
      <c r="BD604" s="216"/>
      <c r="BE604" s="216"/>
      <c r="BF604" s="216"/>
      <c r="BG604" s="216"/>
      <c r="BH604" s="216"/>
    </row>
    <row r="605" spans="1:60" outlineLevel="1" x14ac:dyDescent="0.2">
      <c r="A605" s="223"/>
      <c r="B605" s="224"/>
      <c r="C605" s="248" t="s">
        <v>199</v>
      </c>
      <c r="D605" s="226"/>
      <c r="E605" s="227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16"/>
      <c r="Z605" s="216"/>
      <c r="AA605" s="216"/>
      <c r="AB605" s="216"/>
      <c r="AC605" s="216"/>
      <c r="AD605" s="216"/>
      <c r="AE605" s="216"/>
      <c r="AF605" s="216"/>
      <c r="AG605" s="216" t="s">
        <v>168</v>
      </c>
      <c r="AH605" s="216">
        <v>0</v>
      </c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</row>
    <row r="606" spans="1:60" outlineLevel="1" x14ac:dyDescent="0.2">
      <c r="A606" s="223"/>
      <c r="B606" s="224"/>
      <c r="C606" s="248" t="s">
        <v>474</v>
      </c>
      <c r="D606" s="226"/>
      <c r="E606" s="227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16"/>
      <c r="Z606" s="216"/>
      <c r="AA606" s="216"/>
      <c r="AB606" s="216"/>
      <c r="AC606" s="216"/>
      <c r="AD606" s="216"/>
      <c r="AE606" s="216"/>
      <c r="AF606" s="216"/>
      <c r="AG606" s="216" t="s">
        <v>168</v>
      </c>
      <c r="AH606" s="216">
        <v>0</v>
      </c>
      <c r="AI606" s="216"/>
      <c r="AJ606" s="216"/>
      <c r="AK606" s="216"/>
      <c r="AL606" s="216"/>
      <c r="AM606" s="216"/>
      <c r="AN606" s="216"/>
      <c r="AO606" s="216"/>
      <c r="AP606" s="216"/>
      <c r="AQ606" s="216"/>
      <c r="AR606" s="216"/>
      <c r="AS606" s="216"/>
      <c r="AT606" s="216"/>
      <c r="AU606" s="216"/>
      <c r="AV606" s="216"/>
      <c r="AW606" s="216"/>
      <c r="AX606" s="216"/>
      <c r="AY606" s="216"/>
      <c r="AZ606" s="216"/>
      <c r="BA606" s="216"/>
      <c r="BB606" s="216"/>
      <c r="BC606" s="216"/>
      <c r="BD606" s="216"/>
      <c r="BE606" s="216"/>
      <c r="BF606" s="216"/>
      <c r="BG606" s="216"/>
      <c r="BH606" s="216"/>
    </row>
    <row r="607" spans="1:60" outlineLevel="1" x14ac:dyDescent="0.2">
      <c r="A607" s="223"/>
      <c r="B607" s="224"/>
      <c r="C607" s="248" t="s">
        <v>475</v>
      </c>
      <c r="D607" s="226"/>
      <c r="E607" s="227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16"/>
      <c r="Z607" s="216"/>
      <c r="AA607" s="216"/>
      <c r="AB607" s="216"/>
      <c r="AC607" s="216"/>
      <c r="AD607" s="216"/>
      <c r="AE607" s="216"/>
      <c r="AF607" s="216"/>
      <c r="AG607" s="216" t="s">
        <v>168</v>
      </c>
      <c r="AH607" s="216">
        <v>0</v>
      </c>
      <c r="AI607" s="216"/>
      <c r="AJ607" s="216"/>
      <c r="AK607" s="216"/>
      <c r="AL607" s="216"/>
      <c r="AM607" s="216"/>
      <c r="AN607" s="216"/>
      <c r="AO607" s="216"/>
      <c r="AP607" s="216"/>
      <c r="AQ607" s="216"/>
      <c r="AR607" s="216"/>
      <c r="AS607" s="216"/>
      <c r="AT607" s="216"/>
      <c r="AU607" s="216"/>
      <c r="AV607" s="216"/>
      <c r="AW607" s="216"/>
      <c r="AX607" s="216"/>
      <c r="AY607" s="216"/>
      <c r="AZ607" s="216"/>
      <c r="BA607" s="216"/>
      <c r="BB607" s="216"/>
      <c r="BC607" s="216"/>
      <c r="BD607" s="216"/>
      <c r="BE607" s="216"/>
      <c r="BF607" s="216"/>
      <c r="BG607" s="216"/>
      <c r="BH607" s="216"/>
    </row>
    <row r="608" spans="1:60" outlineLevel="1" x14ac:dyDescent="0.2">
      <c r="A608" s="223"/>
      <c r="B608" s="224"/>
      <c r="C608" s="248" t="s">
        <v>199</v>
      </c>
      <c r="D608" s="226"/>
      <c r="E608" s="227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16"/>
      <c r="Z608" s="216"/>
      <c r="AA608" s="216"/>
      <c r="AB608" s="216"/>
      <c r="AC608" s="216"/>
      <c r="AD608" s="216"/>
      <c r="AE608" s="216"/>
      <c r="AF608" s="216"/>
      <c r="AG608" s="216" t="s">
        <v>168</v>
      </c>
      <c r="AH608" s="216">
        <v>0</v>
      </c>
      <c r="AI608" s="216"/>
      <c r="AJ608" s="216"/>
      <c r="AK608" s="216"/>
      <c r="AL608" s="216"/>
      <c r="AM608" s="216"/>
      <c r="AN608" s="216"/>
      <c r="AO608" s="216"/>
      <c r="AP608" s="216"/>
      <c r="AQ608" s="216"/>
      <c r="AR608" s="216"/>
      <c r="AS608" s="216"/>
      <c r="AT608" s="216"/>
      <c r="AU608" s="216"/>
      <c r="AV608" s="216"/>
      <c r="AW608" s="216"/>
      <c r="AX608" s="216"/>
      <c r="AY608" s="216"/>
      <c r="AZ608" s="216"/>
      <c r="BA608" s="216"/>
      <c r="BB608" s="216"/>
      <c r="BC608" s="216"/>
      <c r="BD608" s="216"/>
      <c r="BE608" s="216"/>
      <c r="BF608" s="216"/>
      <c r="BG608" s="216"/>
      <c r="BH608" s="216"/>
    </row>
    <row r="609" spans="1:60" outlineLevel="1" x14ac:dyDescent="0.2">
      <c r="A609" s="223"/>
      <c r="B609" s="224"/>
      <c r="C609" s="248" t="s">
        <v>476</v>
      </c>
      <c r="D609" s="226"/>
      <c r="E609" s="227">
        <v>5.3114999999999997</v>
      </c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16"/>
      <c r="Z609" s="216"/>
      <c r="AA609" s="216"/>
      <c r="AB609" s="216"/>
      <c r="AC609" s="216"/>
      <c r="AD609" s="216"/>
      <c r="AE609" s="216"/>
      <c r="AF609" s="216"/>
      <c r="AG609" s="216" t="s">
        <v>168</v>
      </c>
      <c r="AH609" s="216">
        <v>0</v>
      </c>
      <c r="AI609" s="216"/>
      <c r="AJ609" s="216"/>
      <c r="AK609" s="216"/>
      <c r="AL609" s="216"/>
      <c r="AM609" s="216"/>
      <c r="AN609" s="216"/>
      <c r="AO609" s="216"/>
      <c r="AP609" s="216"/>
      <c r="AQ609" s="216"/>
      <c r="AR609" s="216"/>
      <c r="AS609" s="216"/>
      <c r="AT609" s="216"/>
      <c r="AU609" s="216"/>
      <c r="AV609" s="216"/>
      <c r="AW609" s="216"/>
      <c r="AX609" s="216"/>
      <c r="AY609" s="216"/>
      <c r="AZ609" s="216"/>
      <c r="BA609" s="216"/>
      <c r="BB609" s="216"/>
      <c r="BC609" s="216"/>
      <c r="BD609" s="216"/>
      <c r="BE609" s="216"/>
      <c r="BF609" s="216"/>
      <c r="BG609" s="216"/>
      <c r="BH609" s="216"/>
    </row>
    <row r="610" spans="1:60" outlineLevel="1" x14ac:dyDescent="0.2">
      <c r="A610" s="223"/>
      <c r="B610" s="224"/>
      <c r="C610" s="248" t="s">
        <v>477</v>
      </c>
      <c r="D610" s="226"/>
      <c r="E610" s="227">
        <v>2.863</v>
      </c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16"/>
      <c r="Z610" s="216"/>
      <c r="AA610" s="216"/>
      <c r="AB610" s="216"/>
      <c r="AC610" s="216"/>
      <c r="AD610" s="216"/>
      <c r="AE610" s="216"/>
      <c r="AF610" s="216"/>
      <c r="AG610" s="216" t="s">
        <v>168</v>
      </c>
      <c r="AH610" s="216">
        <v>0</v>
      </c>
      <c r="AI610" s="216"/>
      <c r="AJ610" s="216"/>
      <c r="AK610" s="216"/>
      <c r="AL610" s="216"/>
      <c r="AM610" s="216"/>
      <c r="AN610" s="216"/>
      <c r="AO610" s="216"/>
      <c r="AP610" s="216"/>
      <c r="AQ610" s="216"/>
      <c r="AR610" s="216"/>
      <c r="AS610" s="216"/>
      <c r="AT610" s="216"/>
      <c r="AU610" s="216"/>
      <c r="AV610" s="216"/>
      <c r="AW610" s="216"/>
      <c r="AX610" s="216"/>
      <c r="AY610" s="216"/>
      <c r="AZ610" s="216"/>
      <c r="BA610" s="216"/>
      <c r="BB610" s="216"/>
      <c r="BC610" s="216"/>
      <c r="BD610" s="216"/>
      <c r="BE610" s="216"/>
      <c r="BF610" s="216"/>
      <c r="BG610" s="216"/>
      <c r="BH610" s="216"/>
    </row>
    <row r="611" spans="1:60" outlineLevel="1" x14ac:dyDescent="0.2">
      <c r="A611" s="223"/>
      <c r="B611" s="224"/>
      <c r="C611" s="265" t="s">
        <v>232</v>
      </c>
      <c r="D611" s="252"/>
      <c r="E611" s="253">
        <v>8.1745000000000001</v>
      </c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16"/>
      <c r="Z611" s="216"/>
      <c r="AA611" s="216"/>
      <c r="AB611" s="216"/>
      <c r="AC611" s="216"/>
      <c r="AD611" s="216"/>
      <c r="AE611" s="216"/>
      <c r="AF611" s="216"/>
      <c r="AG611" s="216" t="s">
        <v>168</v>
      </c>
      <c r="AH611" s="216">
        <v>1</v>
      </c>
      <c r="AI611" s="216"/>
      <c r="AJ611" s="216"/>
      <c r="AK611" s="216"/>
      <c r="AL611" s="216"/>
      <c r="AM611" s="216"/>
      <c r="AN611" s="216"/>
      <c r="AO611" s="216"/>
      <c r="AP611" s="216"/>
      <c r="AQ611" s="216"/>
      <c r="AR611" s="216"/>
      <c r="AS611" s="216"/>
      <c r="AT611" s="216"/>
      <c r="AU611" s="216"/>
      <c r="AV611" s="216"/>
      <c r="AW611" s="216"/>
      <c r="AX611" s="216"/>
      <c r="AY611" s="216"/>
      <c r="AZ611" s="216"/>
      <c r="BA611" s="216"/>
      <c r="BB611" s="216"/>
      <c r="BC611" s="216"/>
      <c r="BD611" s="216"/>
      <c r="BE611" s="216"/>
      <c r="BF611" s="216"/>
      <c r="BG611" s="216"/>
      <c r="BH611" s="216"/>
    </row>
    <row r="612" spans="1:60" ht="22.5" outlineLevel="1" x14ac:dyDescent="0.2">
      <c r="A612" s="235">
        <v>60</v>
      </c>
      <c r="B612" s="236" t="s">
        <v>478</v>
      </c>
      <c r="C612" s="246" t="s">
        <v>479</v>
      </c>
      <c r="D612" s="237" t="s">
        <v>259</v>
      </c>
      <c r="E612" s="238">
        <v>23.628499999999999</v>
      </c>
      <c r="F612" s="239"/>
      <c r="G612" s="240">
        <f>ROUND(E612*F612,2)</f>
        <v>0</v>
      </c>
      <c r="H612" s="239"/>
      <c r="I612" s="240">
        <f>ROUND(E612*H612,2)</f>
        <v>0</v>
      </c>
      <c r="J612" s="239"/>
      <c r="K612" s="240">
        <f>ROUND(E612*J612,2)</f>
        <v>0</v>
      </c>
      <c r="L612" s="240">
        <v>21</v>
      </c>
      <c r="M612" s="240">
        <f>G612*(1+L612/100)</f>
        <v>0</v>
      </c>
      <c r="N612" s="240">
        <v>9.5399999999999999E-2</v>
      </c>
      <c r="O612" s="240">
        <f>ROUND(E612*N612,2)</f>
        <v>2.25</v>
      </c>
      <c r="P612" s="240">
        <v>0</v>
      </c>
      <c r="Q612" s="240">
        <f>ROUND(E612*P612,2)</f>
        <v>0</v>
      </c>
      <c r="R612" s="240" t="s">
        <v>279</v>
      </c>
      <c r="S612" s="240" t="s">
        <v>154</v>
      </c>
      <c r="T612" s="241" t="s">
        <v>154</v>
      </c>
      <c r="U612" s="225">
        <v>0.41</v>
      </c>
      <c r="V612" s="225">
        <f>ROUND(E612*U612,2)</f>
        <v>9.69</v>
      </c>
      <c r="W612" s="225"/>
      <c r="X612" s="225" t="s">
        <v>193</v>
      </c>
      <c r="Y612" s="216"/>
      <c r="Z612" s="216"/>
      <c r="AA612" s="216"/>
      <c r="AB612" s="216"/>
      <c r="AC612" s="216"/>
      <c r="AD612" s="216"/>
      <c r="AE612" s="216"/>
      <c r="AF612" s="216"/>
      <c r="AG612" s="216" t="s">
        <v>194</v>
      </c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</row>
    <row r="613" spans="1:60" outlineLevel="1" x14ac:dyDescent="0.2">
      <c r="A613" s="223"/>
      <c r="B613" s="224"/>
      <c r="C613" s="263" t="s">
        <v>480</v>
      </c>
      <c r="D613" s="254"/>
      <c r="E613" s="254"/>
      <c r="F613" s="254"/>
      <c r="G613" s="254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16"/>
      <c r="Z613" s="216"/>
      <c r="AA613" s="216"/>
      <c r="AB613" s="216"/>
      <c r="AC613" s="216"/>
      <c r="AD613" s="216"/>
      <c r="AE613" s="216"/>
      <c r="AF613" s="216"/>
      <c r="AG613" s="216" t="s">
        <v>196</v>
      </c>
      <c r="AH613" s="216"/>
      <c r="AI613" s="216"/>
      <c r="AJ613" s="216"/>
      <c r="AK613" s="216"/>
      <c r="AL613" s="216"/>
      <c r="AM613" s="216"/>
      <c r="AN613" s="216"/>
      <c r="AO613" s="216"/>
      <c r="AP613" s="216"/>
      <c r="AQ613" s="216"/>
      <c r="AR613" s="216"/>
      <c r="AS613" s="216"/>
      <c r="AT613" s="216"/>
      <c r="AU613" s="216"/>
      <c r="AV613" s="216"/>
      <c r="AW613" s="216"/>
      <c r="AX613" s="216"/>
      <c r="AY613" s="216"/>
      <c r="AZ613" s="216"/>
      <c r="BA613" s="216"/>
      <c r="BB613" s="216"/>
      <c r="BC613" s="216"/>
      <c r="BD613" s="216"/>
      <c r="BE613" s="216"/>
      <c r="BF613" s="216"/>
      <c r="BG613" s="216"/>
      <c r="BH613" s="216"/>
    </row>
    <row r="614" spans="1:60" outlineLevel="1" x14ac:dyDescent="0.2">
      <c r="A614" s="223"/>
      <c r="B614" s="224"/>
      <c r="C614" s="248" t="s">
        <v>197</v>
      </c>
      <c r="D614" s="226"/>
      <c r="E614" s="227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16"/>
      <c r="Z614" s="216"/>
      <c r="AA614" s="216"/>
      <c r="AB614" s="216"/>
      <c r="AC614" s="216"/>
      <c r="AD614" s="216"/>
      <c r="AE614" s="216"/>
      <c r="AF614" s="216"/>
      <c r="AG614" s="216" t="s">
        <v>168</v>
      </c>
      <c r="AH614" s="216">
        <v>0</v>
      </c>
      <c r="AI614" s="216"/>
      <c r="AJ614" s="216"/>
      <c r="AK614" s="216"/>
      <c r="AL614" s="216"/>
      <c r="AM614" s="216"/>
      <c r="AN614" s="216"/>
      <c r="AO614" s="216"/>
      <c r="AP614" s="216"/>
      <c r="AQ614" s="216"/>
      <c r="AR614" s="216"/>
      <c r="AS614" s="216"/>
      <c r="AT614" s="216"/>
      <c r="AU614" s="216"/>
      <c r="AV614" s="216"/>
      <c r="AW614" s="216"/>
      <c r="AX614" s="216"/>
      <c r="AY614" s="216"/>
      <c r="AZ614" s="216"/>
      <c r="BA614" s="216"/>
      <c r="BB614" s="216"/>
      <c r="BC614" s="216"/>
      <c r="BD614" s="216"/>
      <c r="BE614" s="216"/>
      <c r="BF614" s="216"/>
      <c r="BG614" s="216"/>
      <c r="BH614" s="216"/>
    </row>
    <row r="615" spans="1:60" outlineLevel="1" x14ac:dyDescent="0.2">
      <c r="A615" s="223"/>
      <c r="B615" s="224"/>
      <c r="C615" s="248" t="s">
        <v>198</v>
      </c>
      <c r="D615" s="226"/>
      <c r="E615" s="227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16"/>
      <c r="Z615" s="216"/>
      <c r="AA615" s="216"/>
      <c r="AB615" s="216"/>
      <c r="AC615" s="216"/>
      <c r="AD615" s="216"/>
      <c r="AE615" s="216"/>
      <c r="AF615" s="216"/>
      <c r="AG615" s="216" t="s">
        <v>168</v>
      </c>
      <c r="AH615" s="216">
        <v>0</v>
      </c>
      <c r="AI615" s="216"/>
      <c r="AJ615" s="216"/>
      <c r="AK615" s="216"/>
      <c r="AL615" s="216"/>
      <c r="AM615" s="216"/>
      <c r="AN615" s="216"/>
      <c r="AO615" s="216"/>
      <c r="AP615" s="216"/>
      <c r="AQ615" s="216"/>
      <c r="AR615" s="216"/>
      <c r="AS615" s="216"/>
      <c r="AT615" s="216"/>
      <c r="AU615" s="216"/>
      <c r="AV615" s="216"/>
      <c r="AW615" s="216"/>
      <c r="AX615" s="216"/>
      <c r="AY615" s="216"/>
      <c r="AZ615" s="216"/>
      <c r="BA615" s="216"/>
      <c r="BB615" s="216"/>
      <c r="BC615" s="216"/>
      <c r="BD615" s="216"/>
      <c r="BE615" s="216"/>
      <c r="BF615" s="216"/>
      <c r="BG615" s="216"/>
      <c r="BH615" s="216"/>
    </row>
    <row r="616" spans="1:60" outlineLevel="1" x14ac:dyDescent="0.2">
      <c r="A616" s="223"/>
      <c r="B616" s="224"/>
      <c r="C616" s="248" t="s">
        <v>199</v>
      </c>
      <c r="D616" s="226"/>
      <c r="E616" s="227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16"/>
      <c r="Z616" s="216"/>
      <c r="AA616" s="216"/>
      <c r="AB616" s="216"/>
      <c r="AC616" s="216"/>
      <c r="AD616" s="216"/>
      <c r="AE616" s="216"/>
      <c r="AF616" s="216"/>
      <c r="AG616" s="216" t="s">
        <v>168</v>
      </c>
      <c r="AH616" s="216">
        <v>0</v>
      </c>
      <c r="AI616" s="216"/>
      <c r="AJ616" s="216"/>
      <c r="AK616" s="216"/>
      <c r="AL616" s="216"/>
      <c r="AM616" s="216"/>
      <c r="AN616" s="216"/>
      <c r="AO616" s="216"/>
      <c r="AP616" s="216"/>
      <c r="AQ616" s="216"/>
      <c r="AR616" s="216"/>
      <c r="AS616" s="216"/>
      <c r="AT616" s="216"/>
      <c r="AU616" s="216"/>
      <c r="AV616" s="216"/>
      <c r="AW616" s="216"/>
      <c r="AX616" s="216"/>
      <c r="AY616" s="216"/>
      <c r="AZ616" s="216"/>
      <c r="BA616" s="216"/>
      <c r="BB616" s="216"/>
      <c r="BC616" s="216"/>
      <c r="BD616" s="216"/>
      <c r="BE616" s="216"/>
      <c r="BF616" s="216"/>
      <c r="BG616" s="216"/>
      <c r="BH616" s="216"/>
    </row>
    <row r="617" spans="1:60" outlineLevel="1" x14ac:dyDescent="0.2">
      <c r="A617" s="223"/>
      <c r="B617" s="224"/>
      <c r="C617" s="248" t="s">
        <v>470</v>
      </c>
      <c r="D617" s="226"/>
      <c r="E617" s="227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16"/>
      <c r="Z617" s="216"/>
      <c r="AA617" s="216"/>
      <c r="AB617" s="216"/>
      <c r="AC617" s="216"/>
      <c r="AD617" s="216"/>
      <c r="AE617" s="216"/>
      <c r="AF617" s="216"/>
      <c r="AG617" s="216" t="s">
        <v>168</v>
      </c>
      <c r="AH617" s="216">
        <v>0</v>
      </c>
      <c r="AI617" s="216"/>
      <c r="AJ617" s="216"/>
      <c r="AK617" s="216"/>
      <c r="AL617" s="216"/>
      <c r="AM617" s="216"/>
      <c r="AN617" s="216"/>
      <c r="AO617" s="216"/>
      <c r="AP617" s="216"/>
      <c r="AQ617" s="216"/>
      <c r="AR617" s="216"/>
      <c r="AS617" s="216"/>
      <c r="AT617" s="216"/>
      <c r="AU617" s="216"/>
      <c r="AV617" s="216"/>
      <c r="AW617" s="216"/>
      <c r="AX617" s="216"/>
      <c r="AY617" s="216"/>
      <c r="AZ617" s="216"/>
      <c r="BA617" s="216"/>
      <c r="BB617" s="216"/>
      <c r="BC617" s="216"/>
      <c r="BD617" s="216"/>
      <c r="BE617" s="216"/>
      <c r="BF617" s="216"/>
      <c r="BG617" s="216"/>
      <c r="BH617" s="216"/>
    </row>
    <row r="618" spans="1:60" outlineLevel="1" x14ac:dyDescent="0.2">
      <c r="A618" s="223"/>
      <c r="B618" s="224"/>
      <c r="C618" s="248" t="s">
        <v>471</v>
      </c>
      <c r="D618" s="226"/>
      <c r="E618" s="227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16"/>
      <c r="Z618" s="216"/>
      <c r="AA618" s="216"/>
      <c r="AB618" s="216"/>
      <c r="AC618" s="216"/>
      <c r="AD618" s="216"/>
      <c r="AE618" s="216"/>
      <c r="AF618" s="216"/>
      <c r="AG618" s="216" t="s">
        <v>168</v>
      </c>
      <c r="AH618" s="216">
        <v>0</v>
      </c>
      <c r="AI618" s="216"/>
      <c r="AJ618" s="216"/>
      <c r="AK618" s="216"/>
      <c r="AL618" s="216"/>
      <c r="AM618" s="216"/>
      <c r="AN618" s="216"/>
      <c r="AO618" s="216"/>
      <c r="AP618" s="216"/>
      <c r="AQ618" s="216"/>
      <c r="AR618" s="216"/>
      <c r="AS618" s="216"/>
      <c r="AT618" s="216"/>
      <c r="AU618" s="216"/>
      <c r="AV618" s="216"/>
      <c r="AW618" s="216"/>
      <c r="AX618" s="216"/>
      <c r="AY618" s="216"/>
      <c r="AZ618" s="216"/>
      <c r="BA618" s="216"/>
      <c r="BB618" s="216"/>
      <c r="BC618" s="216"/>
      <c r="BD618" s="216"/>
      <c r="BE618" s="216"/>
      <c r="BF618" s="216"/>
      <c r="BG618" s="216"/>
      <c r="BH618" s="216"/>
    </row>
    <row r="619" spans="1:60" outlineLevel="1" x14ac:dyDescent="0.2">
      <c r="A619" s="223"/>
      <c r="B619" s="224"/>
      <c r="C619" s="248" t="s">
        <v>199</v>
      </c>
      <c r="D619" s="226"/>
      <c r="E619" s="227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16"/>
      <c r="Z619" s="216"/>
      <c r="AA619" s="216"/>
      <c r="AB619" s="216"/>
      <c r="AC619" s="216"/>
      <c r="AD619" s="216"/>
      <c r="AE619" s="216"/>
      <c r="AF619" s="216"/>
      <c r="AG619" s="216" t="s">
        <v>168</v>
      </c>
      <c r="AH619" s="216">
        <v>0</v>
      </c>
      <c r="AI619" s="216"/>
      <c r="AJ619" s="216"/>
      <c r="AK619" s="216"/>
      <c r="AL619" s="216"/>
      <c r="AM619" s="216"/>
      <c r="AN619" s="216"/>
      <c r="AO619" s="216"/>
      <c r="AP619" s="216"/>
      <c r="AQ619" s="216"/>
      <c r="AR619" s="216"/>
      <c r="AS619" s="216"/>
      <c r="AT619" s="216"/>
      <c r="AU619" s="216"/>
      <c r="AV619" s="216"/>
      <c r="AW619" s="216"/>
      <c r="AX619" s="216"/>
      <c r="AY619" s="216"/>
      <c r="AZ619" s="216"/>
      <c r="BA619" s="216"/>
      <c r="BB619" s="216"/>
      <c r="BC619" s="216"/>
      <c r="BD619" s="216"/>
      <c r="BE619" s="216"/>
      <c r="BF619" s="216"/>
      <c r="BG619" s="216"/>
      <c r="BH619" s="216"/>
    </row>
    <row r="620" spans="1:60" outlineLevel="1" x14ac:dyDescent="0.2">
      <c r="A620" s="223"/>
      <c r="B620" s="224"/>
      <c r="C620" s="248" t="s">
        <v>472</v>
      </c>
      <c r="D620" s="226"/>
      <c r="E620" s="227">
        <v>15.0395</v>
      </c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16"/>
      <c r="Z620" s="216"/>
      <c r="AA620" s="216"/>
      <c r="AB620" s="216"/>
      <c r="AC620" s="216"/>
      <c r="AD620" s="216"/>
      <c r="AE620" s="216"/>
      <c r="AF620" s="216"/>
      <c r="AG620" s="216" t="s">
        <v>168</v>
      </c>
      <c r="AH620" s="216">
        <v>0</v>
      </c>
      <c r="AI620" s="216"/>
      <c r="AJ620" s="216"/>
      <c r="AK620" s="216"/>
      <c r="AL620" s="216"/>
      <c r="AM620" s="216"/>
      <c r="AN620" s="216"/>
      <c r="AO620" s="216"/>
      <c r="AP620" s="216"/>
      <c r="AQ620" s="216"/>
      <c r="AR620" s="216"/>
      <c r="AS620" s="216"/>
      <c r="AT620" s="216"/>
      <c r="AU620" s="216"/>
      <c r="AV620" s="216"/>
      <c r="AW620" s="216"/>
      <c r="AX620" s="216"/>
      <c r="AY620" s="216"/>
      <c r="AZ620" s="216"/>
      <c r="BA620" s="216"/>
      <c r="BB620" s="216"/>
      <c r="BC620" s="216"/>
      <c r="BD620" s="216"/>
      <c r="BE620" s="216"/>
      <c r="BF620" s="216"/>
      <c r="BG620" s="216"/>
      <c r="BH620" s="216"/>
    </row>
    <row r="621" spans="1:60" outlineLevel="1" x14ac:dyDescent="0.2">
      <c r="A621" s="223"/>
      <c r="B621" s="224"/>
      <c r="C621" s="248" t="s">
        <v>473</v>
      </c>
      <c r="D621" s="226"/>
      <c r="E621" s="227">
        <v>8.5890000000000004</v>
      </c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  <c r="U621" s="225"/>
      <c r="V621" s="225"/>
      <c r="W621" s="225"/>
      <c r="X621" s="225"/>
      <c r="Y621" s="216"/>
      <c r="Z621" s="216"/>
      <c r="AA621" s="216"/>
      <c r="AB621" s="216"/>
      <c r="AC621" s="216"/>
      <c r="AD621" s="216"/>
      <c r="AE621" s="216"/>
      <c r="AF621" s="216"/>
      <c r="AG621" s="216" t="s">
        <v>168</v>
      </c>
      <c r="AH621" s="216">
        <v>0</v>
      </c>
      <c r="AI621" s="216"/>
      <c r="AJ621" s="216"/>
      <c r="AK621" s="216"/>
      <c r="AL621" s="216"/>
      <c r="AM621" s="216"/>
      <c r="AN621" s="216"/>
      <c r="AO621" s="216"/>
      <c r="AP621" s="216"/>
      <c r="AQ621" s="216"/>
      <c r="AR621" s="216"/>
      <c r="AS621" s="216"/>
      <c r="AT621" s="216"/>
      <c r="AU621" s="216"/>
      <c r="AV621" s="216"/>
      <c r="AW621" s="216"/>
      <c r="AX621" s="216"/>
      <c r="AY621" s="216"/>
      <c r="AZ621" s="216"/>
      <c r="BA621" s="216"/>
      <c r="BB621" s="216"/>
      <c r="BC621" s="216"/>
      <c r="BD621" s="216"/>
      <c r="BE621" s="216"/>
      <c r="BF621" s="216"/>
      <c r="BG621" s="216"/>
      <c r="BH621" s="216"/>
    </row>
    <row r="622" spans="1:60" ht="22.5" outlineLevel="1" x14ac:dyDescent="0.2">
      <c r="A622" s="235">
        <v>61</v>
      </c>
      <c r="B622" s="236" t="s">
        <v>481</v>
      </c>
      <c r="C622" s="246" t="s">
        <v>482</v>
      </c>
      <c r="D622" s="237" t="s">
        <v>259</v>
      </c>
      <c r="E622" s="238">
        <v>8.1745000000000001</v>
      </c>
      <c r="F622" s="239"/>
      <c r="G622" s="240">
        <f>ROUND(E622*F622,2)</f>
        <v>0</v>
      </c>
      <c r="H622" s="239"/>
      <c r="I622" s="240">
        <f>ROUND(E622*H622,2)</f>
        <v>0</v>
      </c>
      <c r="J622" s="239"/>
      <c r="K622" s="240">
        <f>ROUND(E622*J622,2)</f>
        <v>0</v>
      </c>
      <c r="L622" s="240">
        <v>21</v>
      </c>
      <c r="M622" s="240">
        <f>G622*(1+L622/100)</f>
        <v>0</v>
      </c>
      <c r="N622" s="240">
        <v>0.11899999999999999</v>
      </c>
      <c r="O622" s="240">
        <f>ROUND(E622*N622,2)</f>
        <v>0.97</v>
      </c>
      <c r="P622" s="240">
        <v>0</v>
      </c>
      <c r="Q622" s="240">
        <f>ROUND(E622*P622,2)</f>
        <v>0</v>
      </c>
      <c r="R622" s="240" t="s">
        <v>279</v>
      </c>
      <c r="S622" s="240" t="s">
        <v>154</v>
      </c>
      <c r="T622" s="241" t="s">
        <v>154</v>
      </c>
      <c r="U622" s="225">
        <v>0.443</v>
      </c>
      <c r="V622" s="225">
        <f>ROUND(E622*U622,2)</f>
        <v>3.62</v>
      </c>
      <c r="W622" s="225"/>
      <c r="X622" s="225" t="s">
        <v>193</v>
      </c>
      <c r="Y622" s="216"/>
      <c r="Z622" s="216"/>
      <c r="AA622" s="216"/>
      <c r="AB622" s="216"/>
      <c r="AC622" s="216"/>
      <c r="AD622" s="216"/>
      <c r="AE622" s="216"/>
      <c r="AF622" s="216"/>
      <c r="AG622" s="216" t="s">
        <v>194</v>
      </c>
      <c r="AH622" s="216"/>
      <c r="AI622" s="216"/>
      <c r="AJ622" s="216"/>
      <c r="AK622" s="216"/>
      <c r="AL622" s="216"/>
      <c r="AM622" s="216"/>
      <c r="AN622" s="216"/>
      <c r="AO622" s="216"/>
      <c r="AP622" s="216"/>
      <c r="AQ622" s="216"/>
      <c r="AR622" s="216"/>
      <c r="AS622" s="216"/>
      <c r="AT622" s="216"/>
      <c r="AU622" s="216"/>
      <c r="AV622" s="216"/>
      <c r="AW622" s="216"/>
      <c r="AX622" s="216"/>
      <c r="AY622" s="216"/>
      <c r="AZ622" s="216"/>
      <c r="BA622" s="216"/>
      <c r="BB622" s="216"/>
      <c r="BC622" s="216"/>
      <c r="BD622" s="216"/>
      <c r="BE622" s="216"/>
      <c r="BF622" s="216"/>
      <c r="BG622" s="216"/>
      <c r="BH622" s="216"/>
    </row>
    <row r="623" spans="1:60" outlineLevel="1" x14ac:dyDescent="0.2">
      <c r="A623" s="223"/>
      <c r="B623" s="224"/>
      <c r="C623" s="263" t="s">
        <v>480</v>
      </c>
      <c r="D623" s="254"/>
      <c r="E623" s="254"/>
      <c r="F623" s="254"/>
      <c r="G623" s="254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  <c r="U623" s="225"/>
      <c r="V623" s="225"/>
      <c r="W623" s="225"/>
      <c r="X623" s="225"/>
      <c r="Y623" s="216"/>
      <c r="Z623" s="216"/>
      <c r="AA623" s="216"/>
      <c r="AB623" s="216"/>
      <c r="AC623" s="216"/>
      <c r="AD623" s="216"/>
      <c r="AE623" s="216"/>
      <c r="AF623" s="216"/>
      <c r="AG623" s="216" t="s">
        <v>196</v>
      </c>
      <c r="AH623" s="216"/>
      <c r="AI623" s="216"/>
      <c r="AJ623" s="216"/>
      <c r="AK623" s="216"/>
      <c r="AL623" s="216"/>
      <c r="AM623" s="216"/>
      <c r="AN623" s="216"/>
      <c r="AO623" s="216"/>
      <c r="AP623" s="216"/>
      <c r="AQ623" s="216"/>
      <c r="AR623" s="216"/>
      <c r="AS623" s="216"/>
      <c r="AT623" s="216"/>
      <c r="AU623" s="216"/>
      <c r="AV623" s="216"/>
      <c r="AW623" s="216"/>
      <c r="AX623" s="216"/>
      <c r="AY623" s="216"/>
      <c r="AZ623" s="216"/>
      <c r="BA623" s="216"/>
      <c r="BB623" s="216"/>
      <c r="BC623" s="216"/>
      <c r="BD623" s="216"/>
      <c r="BE623" s="216"/>
      <c r="BF623" s="216"/>
      <c r="BG623" s="216"/>
      <c r="BH623" s="216"/>
    </row>
    <row r="624" spans="1:60" outlineLevel="1" x14ac:dyDescent="0.2">
      <c r="A624" s="223"/>
      <c r="B624" s="224"/>
      <c r="C624" s="248" t="s">
        <v>197</v>
      </c>
      <c r="D624" s="226"/>
      <c r="E624" s="227"/>
      <c r="F624" s="225"/>
      <c r="G624" s="225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225"/>
      <c r="S624" s="225"/>
      <c r="T624" s="225"/>
      <c r="U624" s="225"/>
      <c r="V624" s="225"/>
      <c r="W624" s="225"/>
      <c r="X624" s="225"/>
      <c r="Y624" s="216"/>
      <c r="Z624" s="216"/>
      <c r="AA624" s="216"/>
      <c r="AB624" s="216"/>
      <c r="AC624" s="216"/>
      <c r="AD624" s="216"/>
      <c r="AE624" s="216"/>
      <c r="AF624" s="216"/>
      <c r="AG624" s="216" t="s">
        <v>168</v>
      </c>
      <c r="AH624" s="216">
        <v>0</v>
      </c>
      <c r="AI624" s="216"/>
      <c r="AJ624" s="216"/>
      <c r="AK624" s="216"/>
      <c r="AL624" s="216"/>
      <c r="AM624" s="216"/>
      <c r="AN624" s="216"/>
      <c r="AO624" s="216"/>
      <c r="AP624" s="216"/>
      <c r="AQ624" s="216"/>
      <c r="AR624" s="216"/>
      <c r="AS624" s="216"/>
      <c r="AT624" s="216"/>
      <c r="AU624" s="216"/>
      <c r="AV624" s="216"/>
      <c r="AW624" s="216"/>
      <c r="AX624" s="216"/>
      <c r="AY624" s="216"/>
      <c r="AZ624" s="216"/>
      <c r="BA624" s="216"/>
      <c r="BB624" s="216"/>
      <c r="BC624" s="216"/>
      <c r="BD624" s="216"/>
      <c r="BE624" s="216"/>
      <c r="BF624" s="216"/>
      <c r="BG624" s="216"/>
      <c r="BH624" s="216"/>
    </row>
    <row r="625" spans="1:60" outlineLevel="1" x14ac:dyDescent="0.2">
      <c r="A625" s="223"/>
      <c r="B625" s="224"/>
      <c r="C625" s="248" t="s">
        <v>198</v>
      </c>
      <c r="D625" s="226"/>
      <c r="E625" s="227"/>
      <c r="F625" s="225"/>
      <c r="G625" s="225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225"/>
      <c r="S625" s="225"/>
      <c r="T625" s="225"/>
      <c r="U625" s="225"/>
      <c r="V625" s="225"/>
      <c r="W625" s="225"/>
      <c r="X625" s="225"/>
      <c r="Y625" s="216"/>
      <c r="Z625" s="216"/>
      <c r="AA625" s="216"/>
      <c r="AB625" s="216"/>
      <c r="AC625" s="216"/>
      <c r="AD625" s="216"/>
      <c r="AE625" s="216"/>
      <c r="AF625" s="216"/>
      <c r="AG625" s="216" t="s">
        <v>168</v>
      </c>
      <c r="AH625" s="216">
        <v>0</v>
      </c>
      <c r="AI625" s="216"/>
      <c r="AJ625" s="216"/>
      <c r="AK625" s="216"/>
      <c r="AL625" s="216"/>
      <c r="AM625" s="216"/>
      <c r="AN625" s="216"/>
      <c r="AO625" s="216"/>
      <c r="AP625" s="216"/>
      <c r="AQ625" s="216"/>
      <c r="AR625" s="216"/>
      <c r="AS625" s="216"/>
      <c r="AT625" s="216"/>
      <c r="AU625" s="216"/>
      <c r="AV625" s="216"/>
      <c r="AW625" s="216"/>
      <c r="AX625" s="216"/>
      <c r="AY625" s="216"/>
      <c r="AZ625" s="216"/>
      <c r="BA625" s="216"/>
      <c r="BB625" s="216"/>
      <c r="BC625" s="216"/>
      <c r="BD625" s="216"/>
      <c r="BE625" s="216"/>
      <c r="BF625" s="216"/>
      <c r="BG625" s="216"/>
      <c r="BH625" s="216"/>
    </row>
    <row r="626" spans="1:60" outlineLevel="1" x14ac:dyDescent="0.2">
      <c r="A626" s="223"/>
      <c r="B626" s="224"/>
      <c r="C626" s="248" t="s">
        <v>199</v>
      </c>
      <c r="D626" s="226"/>
      <c r="E626" s="227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225"/>
      <c r="S626" s="225"/>
      <c r="T626" s="225"/>
      <c r="U626" s="225"/>
      <c r="V626" s="225"/>
      <c r="W626" s="225"/>
      <c r="X626" s="225"/>
      <c r="Y626" s="216"/>
      <c r="Z626" s="216"/>
      <c r="AA626" s="216"/>
      <c r="AB626" s="216"/>
      <c r="AC626" s="216"/>
      <c r="AD626" s="216"/>
      <c r="AE626" s="216"/>
      <c r="AF626" s="216"/>
      <c r="AG626" s="216" t="s">
        <v>168</v>
      </c>
      <c r="AH626" s="216">
        <v>0</v>
      </c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6"/>
      <c r="AT626" s="216"/>
      <c r="AU626" s="216"/>
      <c r="AV626" s="216"/>
      <c r="AW626" s="216"/>
      <c r="AX626" s="216"/>
      <c r="AY626" s="216"/>
      <c r="AZ626" s="216"/>
      <c r="BA626" s="216"/>
      <c r="BB626" s="216"/>
      <c r="BC626" s="216"/>
      <c r="BD626" s="216"/>
      <c r="BE626" s="216"/>
      <c r="BF626" s="216"/>
      <c r="BG626" s="216"/>
      <c r="BH626" s="216"/>
    </row>
    <row r="627" spans="1:60" outlineLevel="1" x14ac:dyDescent="0.2">
      <c r="A627" s="223"/>
      <c r="B627" s="224"/>
      <c r="C627" s="248" t="s">
        <v>483</v>
      </c>
      <c r="D627" s="226"/>
      <c r="E627" s="227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225"/>
      <c r="S627" s="225"/>
      <c r="T627" s="225"/>
      <c r="U627" s="225"/>
      <c r="V627" s="225"/>
      <c r="W627" s="225"/>
      <c r="X627" s="225"/>
      <c r="Y627" s="216"/>
      <c r="Z627" s="216"/>
      <c r="AA627" s="216"/>
      <c r="AB627" s="216"/>
      <c r="AC627" s="216"/>
      <c r="AD627" s="216"/>
      <c r="AE627" s="216"/>
      <c r="AF627" s="216"/>
      <c r="AG627" s="216" t="s">
        <v>168</v>
      </c>
      <c r="AH627" s="216">
        <v>0</v>
      </c>
      <c r="AI627" s="216"/>
      <c r="AJ627" s="216"/>
      <c r="AK627" s="216"/>
      <c r="AL627" s="216"/>
      <c r="AM627" s="216"/>
      <c r="AN627" s="216"/>
      <c r="AO627" s="216"/>
      <c r="AP627" s="216"/>
      <c r="AQ627" s="216"/>
      <c r="AR627" s="216"/>
      <c r="AS627" s="216"/>
      <c r="AT627" s="216"/>
      <c r="AU627" s="216"/>
      <c r="AV627" s="216"/>
      <c r="AW627" s="216"/>
      <c r="AX627" s="216"/>
      <c r="AY627" s="216"/>
      <c r="AZ627" s="216"/>
      <c r="BA627" s="216"/>
      <c r="BB627" s="216"/>
      <c r="BC627" s="216"/>
      <c r="BD627" s="216"/>
      <c r="BE627" s="216"/>
      <c r="BF627" s="216"/>
      <c r="BG627" s="216"/>
      <c r="BH627" s="216"/>
    </row>
    <row r="628" spans="1:60" outlineLevel="1" x14ac:dyDescent="0.2">
      <c r="A628" s="223"/>
      <c r="B628" s="224"/>
      <c r="C628" s="248" t="s">
        <v>475</v>
      </c>
      <c r="D628" s="226"/>
      <c r="E628" s="227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16"/>
      <c r="Z628" s="216"/>
      <c r="AA628" s="216"/>
      <c r="AB628" s="216"/>
      <c r="AC628" s="216"/>
      <c r="AD628" s="216"/>
      <c r="AE628" s="216"/>
      <c r="AF628" s="216"/>
      <c r="AG628" s="216" t="s">
        <v>168</v>
      </c>
      <c r="AH628" s="216">
        <v>0</v>
      </c>
      <c r="AI628" s="216"/>
      <c r="AJ628" s="216"/>
      <c r="AK628" s="216"/>
      <c r="AL628" s="216"/>
      <c r="AM628" s="216"/>
      <c r="AN628" s="216"/>
      <c r="AO628" s="216"/>
      <c r="AP628" s="216"/>
      <c r="AQ628" s="216"/>
      <c r="AR628" s="216"/>
      <c r="AS628" s="216"/>
      <c r="AT628" s="216"/>
      <c r="AU628" s="216"/>
      <c r="AV628" s="216"/>
      <c r="AW628" s="216"/>
      <c r="AX628" s="216"/>
      <c r="AY628" s="216"/>
      <c r="AZ628" s="216"/>
      <c r="BA628" s="216"/>
      <c r="BB628" s="216"/>
      <c r="BC628" s="216"/>
      <c r="BD628" s="216"/>
      <c r="BE628" s="216"/>
      <c r="BF628" s="216"/>
      <c r="BG628" s="216"/>
      <c r="BH628" s="216"/>
    </row>
    <row r="629" spans="1:60" outlineLevel="1" x14ac:dyDescent="0.2">
      <c r="A629" s="223"/>
      <c r="B629" s="224"/>
      <c r="C629" s="248" t="s">
        <v>199</v>
      </c>
      <c r="D629" s="226"/>
      <c r="E629" s="227"/>
      <c r="F629" s="225"/>
      <c r="G629" s="225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225"/>
      <c r="S629" s="225"/>
      <c r="T629" s="225"/>
      <c r="U629" s="225"/>
      <c r="V629" s="225"/>
      <c r="W629" s="225"/>
      <c r="X629" s="225"/>
      <c r="Y629" s="216"/>
      <c r="Z629" s="216"/>
      <c r="AA629" s="216"/>
      <c r="AB629" s="216"/>
      <c r="AC629" s="216"/>
      <c r="AD629" s="216"/>
      <c r="AE629" s="216"/>
      <c r="AF629" s="216"/>
      <c r="AG629" s="216" t="s">
        <v>168</v>
      </c>
      <c r="AH629" s="216">
        <v>0</v>
      </c>
      <c r="AI629" s="216"/>
      <c r="AJ629" s="216"/>
      <c r="AK629" s="216"/>
      <c r="AL629" s="216"/>
      <c r="AM629" s="216"/>
      <c r="AN629" s="216"/>
      <c r="AO629" s="216"/>
      <c r="AP629" s="216"/>
      <c r="AQ629" s="216"/>
      <c r="AR629" s="216"/>
      <c r="AS629" s="216"/>
      <c r="AT629" s="216"/>
      <c r="AU629" s="216"/>
      <c r="AV629" s="216"/>
      <c r="AW629" s="216"/>
      <c r="AX629" s="216"/>
      <c r="AY629" s="216"/>
      <c r="AZ629" s="216"/>
      <c r="BA629" s="216"/>
      <c r="BB629" s="216"/>
      <c r="BC629" s="216"/>
      <c r="BD629" s="216"/>
      <c r="BE629" s="216"/>
      <c r="BF629" s="216"/>
      <c r="BG629" s="216"/>
      <c r="BH629" s="216"/>
    </row>
    <row r="630" spans="1:60" outlineLevel="1" x14ac:dyDescent="0.2">
      <c r="A630" s="223"/>
      <c r="B630" s="224"/>
      <c r="C630" s="248" t="s">
        <v>476</v>
      </c>
      <c r="D630" s="226"/>
      <c r="E630" s="227">
        <v>5.3114999999999997</v>
      </c>
      <c r="F630" s="225"/>
      <c r="G630" s="225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5"/>
      <c r="T630" s="225"/>
      <c r="U630" s="225"/>
      <c r="V630" s="225"/>
      <c r="W630" s="225"/>
      <c r="X630" s="225"/>
      <c r="Y630" s="216"/>
      <c r="Z630" s="216"/>
      <c r="AA630" s="216"/>
      <c r="AB630" s="216"/>
      <c r="AC630" s="216"/>
      <c r="AD630" s="216"/>
      <c r="AE630" s="216"/>
      <c r="AF630" s="216"/>
      <c r="AG630" s="216" t="s">
        <v>168</v>
      </c>
      <c r="AH630" s="216">
        <v>0</v>
      </c>
      <c r="AI630" s="216"/>
      <c r="AJ630" s="216"/>
      <c r="AK630" s="216"/>
      <c r="AL630" s="216"/>
      <c r="AM630" s="216"/>
      <c r="AN630" s="216"/>
      <c r="AO630" s="216"/>
      <c r="AP630" s="216"/>
      <c r="AQ630" s="216"/>
      <c r="AR630" s="216"/>
      <c r="AS630" s="216"/>
      <c r="AT630" s="216"/>
      <c r="AU630" s="216"/>
      <c r="AV630" s="216"/>
      <c r="AW630" s="216"/>
      <c r="AX630" s="216"/>
      <c r="AY630" s="216"/>
      <c r="AZ630" s="216"/>
      <c r="BA630" s="216"/>
      <c r="BB630" s="216"/>
      <c r="BC630" s="216"/>
      <c r="BD630" s="216"/>
      <c r="BE630" s="216"/>
      <c r="BF630" s="216"/>
      <c r="BG630" s="216"/>
      <c r="BH630" s="216"/>
    </row>
    <row r="631" spans="1:60" outlineLevel="1" x14ac:dyDescent="0.2">
      <c r="A631" s="223"/>
      <c r="B631" s="224"/>
      <c r="C631" s="248" t="s">
        <v>477</v>
      </c>
      <c r="D631" s="226"/>
      <c r="E631" s="227">
        <v>2.863</v>
      </c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16"/>
      <c r="Z631" s="216"/>
      <c r="AA631" s="216"/>
      <c r="AB631" s="216"/>
      <c r="AC631" s="216"/>
      <c r="AD631" s="216"/>
      <c r="AE631" s="216"/>
      <c r="AF631" s="216"/>
      <c r="AG631" s="216" t="s">
        <v>168</v>
      </c>
      <c r="AH631" s="216">
        <v>0</v>
      </c>
      <c r="AI631" s="216"/>
      <c r="AJ631" s="216"/>
      <c r="AK631" s="216"/>
      <c r="AL631" s="216"/>
      <c r="AM631" s="216"/>
      <c r="AN631" s="216"/>
      <c r="AO631" s="216"/>
      <c r="AP631" s="216"/>
      <c r="AQ631" s="216"/>
      <c r="AR631" s="216"/>
      <c r="AS631" s="216"/>
      <c r="AT631" s="216"/>
      <c r="AU631" s="216"/>
      <c r="AV631" s="216"/>
      <c r="AW631" s="216"/>
      <c r="AX631" s="216"/>
      <c r="AY631" s="216"/>
      <c r="AZ631" s="216"/>
      <c r="BA631" s="216"/>
      <c r="BB631" s="216"/>
      <c r="BC631" s="216"/>
      <c r="BD631" s="216"/>
      <c r="BE631" s="216"/>
      <c r="BF631" s="216"/>
      <c r="BG631" s="216"/>
      <c r="BH631" s="216"/>
    </row>
    <row r="632" spans="1:60" x14ac:dyDescent="0.2">
      <c r="A632" s="229" t="s">
        <v>149</v>
      </c>
      <c r="B632" s="230" t="s">
        <v>88</v>
      </c>
      <c r="C632" s="245" t="s">
        <v>89</v>
      </c>
      <c r="D632" s="231"/>
      <c r="E632" s="232"/>
      <c r="F632" s="233"/>
      <c r="G632" s="233">
        <f>SUMIF(AG633:AG634,"&lt;&gt;NOR",G633:G634)</f>
        <v>0</v>
      </c>
      <c r="H632" s="233"/>
      <c r="I632" s="233">
        <f>SUM(I633:I634)</f>
        <v>0</v>
      </c>
      <c r="J632" s="233"/>
      <c r="K632" s="233">
        <f>SUM(K633:K634)</f>
        <v>0</v>
      </c>
      <c r="L632" s="233"/>
      <c r="M632" s="233">
        <f>SUM(M633:M634)</f>
        <v>0</v>
      </c>
      <c r="N632" s="233"/>
      <c r="O632" s="233">
        <f>SUM(O633:O634)</f>
        <v>0</v>
      </c>
      <c r="P632" s="233"/>
      <c r="Q632" s="233">
        <f>SUM(Q633:Q634)</f>
        <v>0</v>
      </c>
      <c r="R632" s="233"/>
      <c r="S632" s="233"/>
      <c r="T632" s="234"/>
      <c r="U632" s="228"/>
      <c r="V632" s="228">
        <f>SUM(V633:V634)</f>
        <v>2.72</v>
      </c>
      <c r="W632" s="228"/>
      <c r="X632" s="228"/>
      <c r="AG632" t="s">
        <v>150</v>
      </c>
    </row>
    <row r="633" spans="1:60" outlineLevel="1" x14ac:dyDescent="0.2">
      <c r="A633" s="235">
        <v>62</v>
      </c>
      <c r="B633" s="236" t="s">
        <v>484</v>
      </c>
      <c r="C633" s="246" t="s">
        <v>485</v>
      </c>
      <c r="D633" s="237" t="s">
        <v>301</v>
      </c>
      <c r="E633" s="238">
        <v>2</v>
      </c>
      <c r="F633" s="239"/>
      <c r="G633" s="240">
        <f>ROUND(E633*F633,2)</f>
        <v>0</v>
      </c>
      <c r="H633" s="239"/>
      <c r="I633" s="240">
        <f>ROUND(E633*H633,2)</f>
        <v>0</v>
      </c>
      <c r="J633" s="239"/>
      <c r="K633" s="240">
        <f>ROUND(E633*J633,2)</f>
        <v>0</v>
      </c>
      <c r="L633" s="240">
        <v>21</v>
      </c>
      <c r="M633" s="240">
        <f>G633*(1+L633/100)</f>
        <v>0</v>
      </c>
      <c r="N633" s="240">
        <v>0</v>
      </c>
      <c r="O633" s="240">
        <f>ROUND(E633*N633,2)</f>
        <v>0</v>
      </c>
      <c r="P633" s="240">
        <v>0</v>
      </c>
      <c r="Q633" s="240">
        <f>ROUND(E633*P633,2)</f>
        <v>0</v>
      </c>
      <c r="R633" s="240" t="s">
        <v>253</v>
      </c>
      <c r="S633" s="240" t="s">
        <v>154</v>
      </c>
      <c r="T633" s="241" t="s">
        <v>155</v>
      </c>
      <c r="U633" s="225">
        <v>1.36</v>
      </c>
      <c r="V633" s="225">
        <f>ROUND(E633*U633,2)</f>
        <v>2.72</v>
      </c>
      <c r="W633" s="225"/>
      <c r="X633" s="225" t="s">
        <v>193</v>
      </c>
      <c r="Y633" s="216"/>
      <c r="Z633" s="216"/>
      <c r="AA633" s="216"/>
      <c r="AB633" s="216"/>
      <c r="AC633" s="216"/>
      <c r="AD633" s="216"/>
      <c r="AE633" s="216"/>
      <c r="AF633" s="216"/>
      <c r="AG633" s="216" t="s">
        <v>194</v>
      </c>
      <c r="AH633" s="216"/>
      <c r="AI633" s="216"/>
      <c r="AJ633" s="216"/>
      <c r="AK633" s="216"/>
      <c r="AL633" s="216"/>
      <c r="AM633" s="216"/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6"/>
      <c r="AZ633" s="216"/>
      <c r="BA633" s="216"/>
      <c r="BB633" s="216"/>
      <c r="BC633" s="216"/>
      <c r="BD633" s="216"/>
      <c r="BE633" s="216"/>
      <c r="BF633" s="216"/>
      <c r="BG633" s="216"/>
      <c r="BH633" s="216"/>
    </row>
    <row r="634" spans="1:60" outlineLevel="1" x14ac:dyDescent="0.2">
      <c r="A634" s="223"/>
      <c r="B634" s="224"/>
      <c r="C634" s="248" t="s">
        <v>486</v>
      </c>
      <c r="D634" s="226"/>
      <c r="E634" s="227">
        <v>2</v>
      </c>
      <c r="F634" s="225"/>
      <c r="G634" s="225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16"/>
      <c r="Z634" s="216"/>
      <c r="AA634" s="216"/>
      <c r="AB634" s="216"/>
      <c r="AC634" s="216"/>
      <c r="AD634" s="216"/>
      <c r="AE634" s="216"/>
      <c r="AF634" s="216"/>
      <c r="AG634" s="216" t="s">
        <v>168</v>
      </c>
      <c r="AH634" s="216">
        <v>0</v>
      </c>
      <c r="AI634" s="216"/>
      <c r="AJ634" s="216"/>
      <c r="AK634" s="216"/>
      <c r="AL634" s="216"/>
      <c r="AM634" s="216"/>
      <c r="AN634" s="216"/>
      <c r="AO634" s="216"/>
      <c r="AP634" s="216"/>
      <c r="AQ634" s="216"/>
      <c r="AR634" s="216"/>
      <c r="AS634" s="216"/>
      <c r="AT634" s="216"/>
      <c r="AU634" s="216"/>
      <c r="AV634" s="216"/>
      <c r="AW634" s="216"/>
      <c r="AX634" s="216"/>
      <c r="AY634" s="216"/>
      <c r="AZ634" s="216"/>
      <c r="BA634" s="216"/>
      <c r="BB634" s="216"/>
      <c r="BC634" s="216"/>
      <c r="BD634" s="216"/>
      <c r="BE634" s="216"/>
      <c r="BF634" s="216"/>
      <c r="BG634" s="216"/>
      <c r="BH634" s="216"/>
    </row>
    <row r="635" spans="1:60" x14ac:dyDescent="0.2">
      <c r="A635" s="229" t="s">
        <v>149</v>
      </c>
      <c r="B635" s="230" t="s">
        <v>90</v>
      </c>
      <c r="C635" s="245" t="s">
        <v>91</v>
      </c>
      <c r="D635" s="231"/>
      <c r="E635" s="232"/>
      <c r="F635" s="233"/>
      <c r="G635" s="233">
        <f>SUMIF(AG636:AG678,"&lt;&gt;NOR",G636:G678)</f>
        <v>0</v>
      </c>
      <c r="H635" s="233"/>
      <c r="I635" s="233">
        <f>SUM(I636:I678)</f>
        <v>0</v>
      </c>
      <c r="J635" s="233"/>
      <c r="K635" s="233">
        <f>SUM(K636:K678)</f>
        <v>0</v>
      </c>
      <c r="L635" s="233"/>
      <c r="M635" s="233">
        <f>SUM(M636:M678)</f>
        <v>0</v>
      </c>
      <c r="N635" s="233"/>
      <c r="O635" s="233">
        <f>SUM(O636:O678)</f>
        <v>16.88</v>
      </c>
      <c r="P635" s="233"/>
      <c r="Q635" s="233">
        <f>SUM(Q636:Q678)</f>
        <v>0</v>
      </c>
      <c r="R635" s="233"/>
      <c r="S635" s="233"/>
      <c r="T635" s="234"/>
      <c r="U635" s="228"/>
      <c r="V635" s="228">
        <f>SUM(V636:V678)</f>
        <v>278.19</v>
      </c>
      <c r="W635" s="228"/>
      <c r="X635" s="228"/>
      <c r="AG635" t="s">
        <v>150</v>
      </c>
    </row>
    <row r="636" spans="1:60" ht="22.5" outlineLevel="1" x14ac:dyDescent="0.2">
      <c r="A636" s="235">
        <v>63</v>
      </c>
      <c r="B636" s="236" t="s">
        <v>487</v>
      </c>
      <c r="C636" s="246" t="s">
        <v>488</v>
      </c>
      <c r="D636" s="237" t="s">
        <v>259</v>
      </c>
      <c r="E636" s="238">
        <v>308.59500000000003</v>
      </c>
      <c r="F636" s="239"/>
      <c r="G636" s="240">
        <f>ROUND(E636*F636,2)</f>
        <v>0</v>
      </c>
      <c r="H636" s="239"/>
      <c r="I636" s="240">
        <f>ROUND(E636*H636,2)</f>
        <v>0</v>
      </c>
      <c r="J636" s="239"/>
      <c r="K636" s="240">
        <f>ROUND(E636*J636,2)</f>
        <v>0</v>
      </c>
      <c r="L636" s="240">
        <v>21</v>
      </c>
      <c r="M636" s="240">
        <f>G636*(1+L636/100)</f>
        <v>0</v>
      </c>
      <c r="N636" s="240">
        <v>1.8380000000000001E-2</v>
      </c>
      <c r="O636" s="240">
        <f>ROUND(E636*N636,2)</f>
        <v>5.67</v>
      </c>
      <c r="P636" s="240">
        <v>0</v>
      </c>
      <c r="Q636" s="240">
        <f>ROUND(E636*P636,2)</f>
        <v>0</v>
      </c>
      <c r="R636" s="240" t="s">
        <v>489</v>
      </c>
      <c r="S636" s="240" t="s">
        <v>154</v>
      </c>
      <c r="T636" s="241" t="s">
        <v>154</v>
      </c>
      <c r="U636" s="225">
        <v>0.14399999999999999</v>
      </c>
      <c r="V636" s="225">
        <f>ROUND(E636*U636,2)</f>
        <v>44.44</v>
      </c>
      <c r="W636" s="225"/>
      <c r="X636" s="225" t="s">
        <v>193</v>
      </c>
      <c r="Y636" s="216"/>
      <c r="Z636" s="216"/>
      <c r="AA636" s="216"/>
      <c r="AB636" s="216"/>
      <c r="AC636" s="216"/>
      <c r="AD636" s="216"/>
      <c r="AE636" s="216"/>
      <c r="AF636" s="216"/>
      <c r="AG636" s="216" t="s">
        <v>194</v>
      </c>
      <c r="AH636" s="216"/>
      <c r="AI636" s="216"/>
      <c r="AJ636" s="216"/>
      <c r="AK636" s="216"/>
      <c r="AL636" s="216"/>
      <c r="AM636" s="216"/>
      <c r="AN636" s="216"/>
      <c r="AO636" s="216"/>
      <c r="AP636" s="216"/>
      <c r="AQ636" s="216"/>
      <c r="AR636" s="216"/>
      <c r="AS636" s="216"/>
      <c r="AT636" s="216"/>
      <c r="AU636" s="216"/>
      <c r="AV636" s="216"/>
      <c r="AW636" s="216"/>
      <c r="AX636" s="216"/>
      <c r="AY636" s="216"/>
      <c r="AZ636" s="216"/>
      <c r="BA636" s="216"/>
      <c r="BB636" s="216"/>
      <c r="BC636" s="216"/>
      <c r="BD636" s="216"/>
      <c r="BE636" s="216"/>
      <c r="BF636" s="216"/>
      <c r="BG636" s="216"/>
      <c r="BH636" s="216"/>
    </row>
    <row r="637" spans="1:60" outlineLevel="1" x14ac:dyDescent="0.2">
      <c r="A637" s="223"/>
      <c r="B637" s="224"/>
      <c r="C637" s="263" t="s">
        <v>490</v>
      </c>
      <c r="D637" s="254"/>
      <c r="E637" s="254"/>
      <c r="F637" s="254"/>
      <c r="G637" s="254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  <c r="R637" s="225"/>
      <c r="S637" s="225"/>
      <c r="T637" s="225"/>
      <c r="U637" s="225"/>
      <c r="V637" s="225"/>
      <c r="W637" s="225"/>
      <c r="X637" s="225"/>
      <c r="Y637" s="216"/>
      <c r="Z637" s="216"/>
      <c r="AA637" s="216"/>
      <c r="AB637" s="216"/>
      <c r="AC637" s="216"/>
      <c r="AD637" s="216"/>
      <c r="AE637" s="216"/>
      <c r="AF637" s="216"/>
      <c r="AG637" s="216" t="s">
        <v>196</v>
      </c>
      <c r="AH637" s="216"/>
      <c r="AI637" s="216"/>
      <c r="AJ637" s="216"/>
      <c r="AK637" s="216"/>
      <c r="AL637" s="216"/>
      <c r="AM637" s="216"/>
      <c r="AN637" s="216"/>
      <c r="AO637" s="216"/>
      <c r="AP637" s="216"/>
      <c r="AQ637" s="216"/>
      <c r="AR637" s="216"/>
      <c r="AS637" s="216"/>
      <c r="AT637" s="216"/>
      <c r="AU637" s="216"/>
      <c r="AV637" s="216"/>
      <c r="AW637" s="216"/>
      <c r="AX637" s="216"/>
      <c r="AY637" s="216"/>
      <c r="AZ637" s="216"/>
      <c r="BA637" s="216"/>
      <c r="BB637" s="216"/>
      <c r="BC637" s="216"/>
      <c r="BD637" s="216"/>
      <c r="BE637" s="216"/>
      <c r="BF637" s="216"/>
      <c r="BG637" s="216"/>
      <c r="BH637" s="216"/>
    </row>
    <row r="638" spans="1:60" outlineLevel="1" x14ac:dyDescent="0.2">
      <c r="A638" s="223"/>
      <c r="B638" s="224"/>
      <c r="C638" s="264" t="s">
        <v>491</v>
      </c>
      <c r="D638" s="255"/>
      <c r="E638" s="255"/>
      <c r="F638" s="255"/>
      <c r="G638" s="25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  <c r="U638" s="225"/>
      <c r="V638" s="225"/>
      <c r="W638" s="225"/>
      <c r="X638" s="225"/>
      <c r="Y638" s="216"/>
      <c r="Z638" s="216"/>
      <c r="AA638" s="216"/>
      <c r="AB638" s="216"/>
      <c r="AC638" s="216"/>
      <c r="AD638" s="216"/>
      <c r="AE638" s="216"/>
      <c r="AF638" s="216"/>
      <c r="AG638" s="216" t="s">
        <v>159</v>
      </c>
      <c r="AH638" s="216"/>
      <c r="AI638" s="216"/>
      <c r="AJ638" s="216"/>
      <c r="AK638" s="216"/>
      <c r="AL638" s="216"/>
      <c r="AM638" s="216"/>
      <c r="AN638" s="216"/>
      <c r="AO638" s="216"/>
      <c r="AP638" s="216"/>
      <c r="AQ638" s="216"/>
      <c r="AR638" s="216"/>
      <c r="AS638" s="216"/>
      <c r="AT638" s="216"/>
      <c r="AU638" s="216"/>
      <c r="AV638" s="216"/>
      <c r="AW638" s="216"/>
      <c r="AX638" s="216"/>
      <c r="AY638" s="216"/>
      <c r="AZ638" s="216"/>
      <c r="BA638" s="216"/>
      <c r="BB638" s="216"/>
      <c r="BC638" s="216"/>
      <c r="BD638" s="216"/>
      <c r="BE638" s="216"/>
      <c r="BF638" s="216"/>
      <c r="BG638" s="216"/>
      <c r="BH638" s="216"/>
    </row>
    <row r="639" spans="1:60" outlineLevel="1" x14ac:dyDescent="0.2">
      <c r="A639" s="223"/>
      <c r="B639" s="224"/>
      <c r="C639" s="248" t="s">
        <v>197</v>
      </c>
      <c r="D639" s="226"/>
      <c r="E639" s="227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  <c r="U639" s="225"/>
      <c r="V639" s="225"/>
      <c r="W639" s="225"/>
      <c r="X639" s="225"/>
      <c r="Y639" s="216"/>
      <c r="Z639" s="216"/>
      <c r="AA639" s="216"/>
      <c r="AB639" s="216"/>
      <c r="AC639" s="216"/>
      <c r="AD639" s="216"/>
      <c r="AE639" s="216"/>
      <c r="AF639" s="216"/>
      <c r="AG639" s="216" t="s">
        <v>168</v>
      </c>
      <c r="AH639" s="216">
        <v>0</v>
      </c>
      <c r="AI639" s="216"/>
      <c r="AJ639" s="216"/>
      <c r="AK639" s="216"/>
      <c r="AL639" s="216"/>
      <c r="AM639" s="216"/>
      <c r="AN639" s="216"/>
      <c r="AO639" s="216"/>
      <c r="AP639" s="216"/>
      <c r="AQ639" s="216"/>
      <c r="AR639" s="216"/>
      <c r="AS639" s="216"/>
      <c r="AT639" s="216"/>
      <c r="AU639" s="216"/>
      <c r="AV639" s="216"/>
      <c r="AW639" s="216"/>
      <c r="AX639" s="216"/>
      <c r="AY639" s="216"/>
      <c r="AZ639" s="216"/>
      <c r="BA639" s="216"/>
      <c r="BB639" s="216"/>
      <c r="BC639" s="216"/>
      <c r="BD639" s="216"/>
      <c r="BE639" s="216"/>
      <c r="BF639" s="216"/>
      <c r="BG639" s="216"/>
      <c r="BH639" s="216"/>
    </row>
    <row r="640" spans="1:60" outlineLevel="1" x14ac:dyDescent="0.2">
      <c r="A640" s="223"/>
      <c r="B640" s="224"/>
      <c r="C640" s="248" t="s">
        <v>315</v>
      </c>
      <c r="D640" s="226"/>
      <c r="E640" s="227"/>
      <c r="F640" s="225"/>
      <c r="G640" s="225"/>
      <c r="H640" s="225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  <c r="U640" s="225"/>
      <c r="V640" s="225"/>
      <c r="W640" s="225"/>
      <c r="X640" s="225"/>
      <c r="Y640" s="216"/>
      <c r="Z640" s="216"/>
      <c r="AA640" s="216"/>
      <c r="AB640" s="216"/>
      <c r="AC640" s="216"/>
      <c r="AD640" s="216"/>
      <c r="AE640" s="216"/>
      <c r="AF640" s="216"/>
      <c r="AG640" s="216" t="s">
        <v>168</v>
      </c>
      <c r="AH640" s="216">
        <v>0</v>
      </c>
      <c r="AI640" s="216"/>
      <c r="AJ640" s="216"/>
      <c r="AK640" s="216"/>
      <c r="AL640" s="216"/>
      <c r="AM640" s="216"/>
      <c r="AN640" s="216"/>
      <c r="AO640" s="216"/>
      <c r="AP640" s="216"/>
      <c r="AQ640" s="216"/>
      <c r="AR640" s="216"/>
      <c r="AS640" s="216"/>
      <c r="AT640" s="216"/>
      <c r="AU640" s="216"/>
      <c r="AV640" s="216"/>
      <c r="AW640" s="216"/>
      <c r="AX640" s="216"/>
      <c r="AY640" s="216"/>
      <c r="AZ640" s="216"/>
      <c r="BA640" s="216"/>
      <c r="BB640" s="216"/>
      <c r="BC640" s="216"/>
      <c r="BD640" s="216"/>
      <c r="BE640" s="216"/>
      <c r="BF640" s="216"/>
      <c r="BG640" s="216"/>
      <c r="BH640" s="216"/>
    </row>
    <row r="641" spans="1:60" outlineLevel="1" x14ac:dyDescent="0.2">
      <c r="A641" s="223"/>
      <c r="B641" s="224"/>
      <c r="C641" s="248" t="s">
        <v>492</v>
      </c>
      <c r="D641" s="226"/>
      <c r="E641" s="227"/>
      <c r="F641" s="225"/>
      <c r="G641" s="225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  <c r="U641" s="225"/>
      <c r="V641" s="225"/>
      <c r="W641" s="225"/>
      <c r="X641" s="225"/>
      <c r="Y641" s="216"/>
      <c r="Z641" s="216"/>
      <c r="AA641" s="216"/>
      <c r="AB641" s="216"/>
      <c r="AC641" s="216"/>
      <c r="AD641" s="216"/>
      <c r="AE641" s="216"/>
      <c r="AF641" s="216"/>
      <c r="AG641" s="216" t="s">
        <v>168</v>
      </c>
      <c r="AH641" s="216">
        <v>0</v>
      </c>
      <c r="AI641" s="216"/>
      <c r="AJ641" s="216"/>
      <c r="AK641" s="216"/>
      <c r="AL641" s="216"/>
      <c r="AM641" s="216"/>
      <c r="AN641" s="216"/>
      <c r="AO641" s="216"/>
      <c r="AP641" s="216"/>
      <c r="AQ641" s="216"/>
      <c r="AR641" s="216"/>
      <c r="AS641" s="216"/>
      <c r="AT641" s="216"/>
      <c r="AU641" s="216"/>
      <c r="AV641" s="216"/>
      <c r="AW641" s="216"/>
      <c r="AX641" s="216"/>
      <c r="AY641" s="216"/>
      <c r="AZ641" s="216"/>
      <c r="BA641" s="216"/>
      <c r="BB641" s="216"/>
      <c r="BC641" s="216"/>
      <c r="BD641" s="216"/>
      <c r="BE641" s="216"/>
      <c r="BF641" s="216"/>
      <c r="BG641" s="216"/>
      <c r="BH641" s="216"/>
    </row>
    <row r="642" spans="1:60" outlineLevel="1" x14ac:dyDescent="0.2">
      <c r="A642" s="223"/>
      <c r="B642" s="224"/>
      <c r="C642" s="248" t="s">
        <v>493</v>
      </c>
      <c r="D642" s="226"/>
      <c r="E642" s="227">
        <v>308.59500000000003</v>
      </c>
      <c r="F642" s="225"/>
      <c r="G642" s="225"/>
      <c r="H642" s="225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  <c r="U642" s="225"/>
      <c r="V642" s="225"/>
      <c r="W642" s="225"/>
      <c r="X642" s="225"/>
      <c r="Y642" s="216"/>
      <c r="Z642" s="216"/>
      <c r="AA642" s="216"/>
      <c r="AB642" s="216"/>
      <c r="AC642" s="216"/>
      <c r="AD642" s="216"/>
      <c r="AE642" s="216"/>
      <c r="AF642" s="216"/>
      <c r="AG642" s="216" t="s">
        <v>168</v>
      </c>
      <c r="AH642" s="216">
        <v>0</v>
      </c>
      <c r="AI642" s="216"/>
      <c r="AJ642" s="216"/>
      <c r="AK642" s="216"/>
      <c r="AL642" s="216"/>
      <c r="AM642" s="216"/>
      <c r="AN642" s="216"/>
      <c r="AO642" s="216"/>
      <c r="AP642" s="216"/>
      <c r="AQ642" s="216"/>
      <c r="AR642" s="216"/>
      <c r="AS642" s="216"/>
      <c r="AT642" s="216"/>
      <c r="AU642" s="216"/>
      <c r="AV642" s="216"/>
      <c r="AW642" s="216"/>
      <c r="AX642" s="216"/>
      <c r="AY642" s="216"/>
      <c r="AZ642" s="216"/>
      <c r="BA642" s="216"/>
      <c r="BB642" s="216"/>
      <c r="BC642" s="216"/>
      <c r="BD642" s="216"/>
      <c r="BE642" s="216"/>
      <c r="BF642" s="216"/>
      <c r="BG642" s="216"/>
      <c r="BH642" s="216"/>
    </row>
    <row r="643" spans="1:60" ht="22.5" outlineLevel="1" x14ac:dyDescent="0.2">
      <c r="A643" s="235">
        <v>64</v>
      </c>
      <c r="B643" s="236" t="s">
        <v>494</v>
      </c>
      <c r="C643" s="246" t="s">
        <v>495</v>
      </c>
      <c r="D643" s="237" t="s">
        <v>259</v>
      </c>
      <c r="E643" s="238">
        <v>503.49450000000002</v>
      </c>
      <c r="F643" s="239"/>
      <c r="G643" s="240">
        <f>ROUND(E643*F643,2)</f>
        <v>0</v>
      </c>
      <c r="H643" s="239"/>
      <c r="I643" s="240">
        <f>ROUND(E643*H643,2)</f>
        <v>0</v>
      </c>
      <c r="J643" s="239"/>
      <c r="K643" s="240">
        <f>ROUND(E643*J643,2)</f>
        <v>0</v>
      </c>
      <c r="L643" s="240">
        <v>21</v>
      </c>
      <c r="M643" s="240">
        <f>G643*(1+L643/100)</f>
        <v>0</v>
      </c>
      <c r="N643" s="240">
        <v>1.8380000000000001E-2</v>
      </c>
      <c r="O643" s="240">
        <f>ROUND(E643*N643,2)</f>
        <v>9.25</v>
      </c>
      <c r="P643" s="240">
        <v>0</v>
      </c>
      <c r="Q643" s="240">
        <f>ROUND(E643*P643,2)</f>
        <v>0</v>
      </c>
      <c r="R643" s="240" t="s">
        <v>489</v>
      </c>
      <c r="S643" s="240" t="s">
        <v>154</v>
      </c>
      <c r="T643" s="241" t="s">
        <v>154</v>
      </c>
      <c r="U643" s="225">
        <v>0.13900000000000001</v>
      </c>
      <c r="V643" s="225">
        <f>ROUND(E643*U643,2)</f>
        <v>69.989999999999995</v>
      </c>
      <c r="W643" s="225"/>
      <c r="X643" s="225" t="s">
        <v>193</v>
      </c>
      <c r="Y643" s="216"/>
      <c r="Z643" s="216"/>
      <c r="AA643" s="216"/>
      <c r="AB643" s="216"/>
      <c r="AC643" s="216"/>
      <c r="AD643" s="216"/>
      <c r="AE643" s="216"/>
      <c r="AF643" s="216"/>
      <c r="AG643" s="216" t="s">
        <v>194</v>
      </c>
      <c r="AH643" s="216"/>
      <c r="AI643" s="216"/>
      <c r="AJ643" s="216"/>
      <c r="AK643" s="216"/>
      <c r="AL643" s="216"/>
      <c r="AM643" s="216"/>
      <c r="AN643" s="216"/>
      <c r="AO643" s="216"/>
      <c r="AP643" s="216"/>
      <c r="AQ643" s="216"/>
      <c r="AR643" s="216"/>
      <c r="AS643" s="216"/>
      <c r="AT643" s="216"/>
      <c r="AU643" s="216"/>
      <c r="AV643" s="216"/>
      <c r="AW643" s="216"/>
      <c r="AX643" s="216"/>
      <c r="AY643" s="216"/>
      <c r="AZ643" s="216"/>
      <c r="BA643" s="216"/>
      <c r="BB643" s="216"/>
      <c r="BC643" s="216"/>
      <c r="BD643" s="216"/>
      <c r="BE643" s="216"/>
      <c r="BF643" s="216"/>
      <c r="BG643" s="216"/>
      <c r="BH643" s="216"/>
    </row>
    <row r="644" spans="1:60" outlineLevel="1" x14ac:dyDescent="0.2">
      <c r="A644" s="223"/>
      <c r="B644" s="224"/>
      <c r="C644" s="263" t="s">
        <v>490</v>
      </c>
      <c r="D644" s="254"/>
      <c r="E644" s="254"/>
      <c r="F644" s="254"/>
      <c r="G644" s="254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16"/>
      <c r="Z644" s="216"/>
      <c r="AA644" s="216"/>
      <c r="AB644" s="216"/>
      <c r="AC644" s="216"/>
      <c r="AD644" s="216"/>
      <c r="AE644" s="216"/>
      <c r="AF644" s="216"/>
      <c r="AG644" s="216" t="s">
        <v>196</v>
      </c>
      <c r="AH644" s="216"/>
      <c r="AI644" s="216"/>
      <c r="AJ644" s="216"/>
      <c r="AK644" s="216"/>
      <c r="AL644" s="216"/>
      <c r="AM644" s="216"/>
      <c r="AN644" s="216"/>
      <c r="AO644" s="216"/>
      <c r="AP644" s="216"/>
      <c r="AQ644" s="216"/>
      <c r="AR644" s="216"/>
      <c r="AS644" s="216"/>
      <c r="AT644" s="216"/>
      <c r="AU644" s="216"/>
      <c r="AV644" s="216"/>
      <c r="AW644" s="216"/>
      <c r="AX644" s="216"/>
      <c r="AY644" s="216"/>
      <c r="AZ644" s="216"/>
      <c r="BA644" s="216"/>
      <c r="BB644" s="216"/>
      <c r="BC644" s="216"/>
      <c r="BD644" s="216"/>
      <c r="BE644" s="216"/>
      <c r="BF644" s="216"/>
      <c r="BG644" s="216"/>
      <c r="BH644" s="216"/>
    </row>
    <row r="645" spans="1:60" outlineLevel="1" x14ac:dyDescent="0.2">
      <c r="A645" s="223"/>
      <c r="B645" s="224"/>
      <c r="C645" s="264" t="s">
        <v>491</v>
      </c>
      <c r="D645" s="255"/>
      <c r="E645" s="255"/>
      <c r="F645" s="255"/>
      <c r="G645" s="255"/>
      <c r="H645" s="225"/>
      <c r="I645" s="225"/>
      <c r="J645" s="225"/>
      <c r="K645" s="225"/>
      <c r="L645" s="225"/>
      <c r="M645" s="225"/>
      <c r="N645" s="225"/>
      <c r="O645" s="225"/>
      <c r="P645" s="225"/>
      <c r="Q645" s="225"/>
      <c r="R645" s="225"/>
      <c r="S645" s="225"/>
      <c r="T645" s="225"/>
      <c r="U645" s="225"/>
      <c r="V645" s="225"/>
      <c r="W645" s="225"/>
      <c r="X645" s="225"/>
      <c r="Y645" s="216"/>
      <c r="Z645" s="216"/>
      <c r="AA645" s="216"/>
      <c r="AB645" s="216"/>
      <c r="AC645" s="216"/>
      <c r="AD645" s="216"/>
      <c r="AE645" s="216"/>
      <c r="AF645" s="216"/>
      <c r="AG645" s="216" t="s">
        <v>159</v>
      </c>
      <c r="AH645" s="216"/>
      <c r="AI645" s="216"/>
      <c r="AJ645" s="216"/>
      <c r="AK645" s="216"/>
      <c r="AL645" s="216"/>
      <c r="AM645" s="216"/>
      <c r="AN645" s="216"/>
      <c r="AO645" s="216"/>
      <c r="AP645" s="216"/>
      <c r="AQ645" s="216"/>
      <c r="AR645" s="216"/>
      <c r="AS645" s="216"/>
      <c r="AT645" s="216"/>
      <c r="AU645" s="216"/>
      <c r="AV645" s="216"/>
      <c r="AW645" s="216"/>
      <c r="AX645" s="216"/>
      <c r="AY645" s="216"/>
      <c r="AZ645" s="216"/>
      <c r="BA645" s="216"/>
      <c r="BB645" s="216"/>
      <c r="BC645" s="216"/>
      <c r="BD645" s="216"/>
      <c r="BE645" s="216"/>
      <c r="BF645" s="216"/>
      <c r="BG645" s="216"/>
      <c r="BH645" s="216"/>
    </row>
    <row r="646" spans="1:60" outlineLevel="1" x14ac:dyDescent="0.2">
      <c r="A646" s="223"/>
      <c r="B646" s="224"/>
      <c r="C646" s="248" t="s">
        <v>315</v>
      </c>
      <c r="D646" s="226"/>
      <c r="E646" s="227"/>
      <c r="F646" s="225"/>
      <c r="G646" s="225"/>
      <c r="H646" s="225"/>
      <c r="I646" s="225"/>
      <c r="J646" s="225"/>
      <c r="K646" s="225"/>
      <c r="L646" s="225"/>
      <c r="M646" s="225"/>
      <c r="N646" s="225"/>
      <c r="O646" s="225"/>
      <c r="P646" s="225"/>
      <c r="Q646" s="225"/>
      <c r="R646" s="225"/>
      <c r="S646" s="225"/>
      <c r="T646" s="225"/>
      <c r="U646" s="225"/>
      <c r="V646" s="225"/>
      <c r="W646" s="225"/>
      <c r="X646" s="225"/>
      <c r="Y646" s="216"/>
      <c r="Z646" s="216"/>
      <c r="AA646" s="216"/>
      <c r="AB646" s="216"/>
      <c r="AC646" s="216"/>
      <c r="AD646" s="216"/>
      <c r="AE646" s="216"/>
      <c r="AF646" s="216"/>
      <c r="AG646" s="216" t="s">
        <v>168</v>
      </c>
      <c r="AH646" s="216">
        <v>0</v>
      </c>
      <c r="AI646" s="216"/>
      <c r="AJ646" s="216"/>
      <c r="AK646" s="216"/>
      <c r="AL646" s="216"/>
      <c r="AM646" s="216"/>
      <c r="AN646" s="216"/>
      <c r="AO646" s="216"/>
      <c r="AP646" s="216"/>
      <c r="AQ646" s="216"/>
      <c r="AR646" s="216"/>
      <c r="AS646" s="216"/>
      <c r="AT646" s="216"/>
      <c r="AU646" s="216"/>
      <c r="AV646" s="216"/>
      <c r="AW646" s="216"/>
      <c r="AX646" s="216"/>
      <c r="AY646" s="216"/>
      <c r="AZ646" s="216"/>
      <c r="BA646" s="216"/>
      <c r="BB646" s="216"/>
      <c r="BC646" s="216"/>
      <c r="BD646" s="216"/>
      <c r="BE646" s="216"/>
      <c r="BF646" s="216"/>
      <c r="BG646" s="216"/>
      <c r="BH646" s="216"/>
    </row>
    <row r="647" spans="1:60" ht="22.5" outlineLevel="1" x14ac:dyDescent="0.2">
      <c r="A647" s="223"/>
      <c r="B647" s="224"/>
      <c r="C647" s="248" t="s">
        <v>496</v>
      </c>
      <c r="D647" s="226"/>
      <c r="E647" s="227">
        <v>364.22250000000003</v>
      </c>
      <c r="F647" s="225"/>
      <c r="G647" s="225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/>
      <c r="U647" s="225"/>
      <c r="V647" s="225"/>
      <c r="W647" s="225"/>
      <c r="X647" s="225"/>
      <c r="Y647" s="216"/>
      <c r="Z647" s="216"/>
      <c r="AA647" s="216"/>
      <c r="AB647" s="216"/>
      <c r="AC647" s="216"/>
      <c r="AD647" s="216"/>
      <c r="AE647" s="216"/>
      <c r="AF647" s="216"/>
      <c r="AG647" s="216" t="s">
        <v>168</v>
      </c>
      <c r="AH647" s="216">
        <v>0</v>
      </c>
      <c r="AI647" s="216"/>
      <c r="AJ647" s="216"/>
      <c r="AK647" s="216"/>
      <c r="AL647" s="216"/>
      <c r="AM647" s="216"/>
      <c r="AN647" s="216"/>
      <c r="AO647" s="216"/>
      <c r="AP647" s="216"/>
      <c r="AQ647" s="216"/>
      <c r="AR647" s="216"/>
      <c r="AS647" s="216"/>
      <c r="AT647" s="216"/>
      <c r="AU647" s="216"/>
      <c r="AV647" s="216"/>
      <c r="AW647" s="216"/>
      <c r="AX647" s="216"/>
      <c r="AY647" s="216"/>
      <c r="AZ647" s="216"/>
      <c r="BA647" s="216"/>
      <c r="BB647" s="216"/>
      <c r="BC647" s="216"/>
      <c r="BD647" s="216"/>
      <c r="BE647" s="216"/>
      <c r="BF647" s="216"/>
      <c r="BG647" s="216"/>
      <c r="BH647" s="216"/>
    </row>
    <row r="648" spans="1:60" outlineLevel="1" x14ac:dyDescent="0.2">
      <c r="A648" s="223"/>
      <c r="B648" s="224"/>
      <c r="C648" s="248" t="s">
        <v>497</v>
      </c>
      <c r="D648" s="226"/>
      <c r="E648" s="227">
        <v>139.27199999999999</v>
      </c>
      <c r="F648" s="225"/>
      <c r="G648" s="225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  <c r="R648" s="225"/>
      <c r="S648" s="225"/>
      <c r="T648" s="225"/>
      <c r="U648" s="225"/>
      <c r="V648" s="225"/>
      <c r="W648" s="225"/>
      <c r="X648" s="225"/>
      <c r="Y648" s="216"/>
      <c r="Z648" s="216"/>
      <c r="AA648" s="216"/>
      <c r="AB648" s="216"/>
      <c r="AC648" s="216"/>
      <c r="AD648" s="216"/>
      <c r="AE648" s="216"/>
      <c r="AF648" s="216"/>
      <c r="AG648" s="216" t="s">
        <v>168</v>
      </c>
      <c r="AH648" s="216">
        <v>0</v>
      </c>
      <c r="AI648" s="216"/>
      <c r="AJ648" s="216"/>
      <c r="AK648" s="216"/>
      <c r="AL648" s="216"/>
      <c r="AM648" s="216"/>
      <c r="AN648" s="216"/>
      <c r="AO648" s="216"/>
      <c r="AP648" s="216"/>
      <c r="AQ648" s="216"/>
      <c r="AR648" s="216"/>
      <c r="AS648" s="216"/>
      <c r="AT648" s="216"/>
      <c r="AU648" s="216"/>
      <c r="AV648" s="216"/>
      <c r="AW648" s="216"/>
      <c r="AX648" s="216"/>
      <c r="AY648" s="216"/>
      <c r="AZ648" s="216"/>
      <c r="BA648" s="216"/>
      <c r="BB648" s="216"/>
      <c r="BC648" s="216"/>
      <c r="BD648" s="216"/>
      <c r="BE648" s="216"/>
      <c r="BF648" s="216"/>
      <c r="BG648" s="216"/>
      <c r="BH648" s="216"/>
    </row>
    <row r="649" spans="1:60" ht="33.75" outlineLevel="1" x14ac:dyDescent="0.2">
      <c r="A649" s="235">
        <v>65</v>
      </c>
      <c r="B649" s="236" t="s">
        <v>498</v>
      </c>
      <c r="C649" s="246" t="s">
        <v>499</v>
      </c>
      <c r="D649" s="237" t="s">
        <v>259</v>
      </c>
      <c r="E649" s="238">
        <v>617.19000000000005</v>
      </c>
      <c r="F649" s="239"/>
      <c r="G649" s="240">
        <f>ROUND(E649*F649,2)</f>
        <v>0</v>
      </c>
      <c r="H649" s="239"/>
      <c r="I649" s="240">
        <f>ROUND(E649*H649,2)</f>
        <v>0</v>
      </c>
      <c r="J649" s="239"/>
      <c r="K649" s="240">
        <f>ROUND(E649*J649,2)</f>
        <v>0</v>
      </c>
      <c r="L649" s="240">
        <v>21</v>
      </c>
      <c r="M649" s="240">
        <f>G649*(1+L649/100)</f>
        <v>0</v>
      </c>
      <c r="N649" s="240">
        <v>9.7000000000000005E-4</v>
      </c>
      <c r="O649" s="240">
        <f>ROUND(E649*N649,2)</f>
        <v>0.6</v>
      </c>
      <c r="P649" s="240">
        <v>0</v>
      </c>
      <c r="Q649" s="240">
        <f>ROUND(E649*P649,2)</f>
        <v>0</v>
      </c>
      <c r="R649" s="240" t="s">
        <v>489</v>
      </c>
      <c r="S649" s="240" t="s">
        <v>154</v>
      </c>
      <c r="T649" s="241" t="s">
        <v>154</v>
      </c>
      <c r="U649" s="225">
        <v>6.0000000000000001E-3</v>
      </c>
      <c r="V649" s="225">
        <f>ROUND(E649*U649,2)</f>
        <v>3.7</v>
      </c>
      <c r="W649" s="225"/>
      <c r="X649" s="225" t="s">
        <v>193</v>
      </c>
      <c r="Y649" s="216"/>
      <c r="Z649" s="216"/>
      <c r="AA649" s="216"/>
      <c r="AB649" s="216"/>
      <c r="AC649" s="216"/>
      <c r="AD649" s="216"/>
      <c r="AE649" s="216"/>
      <c r="AF649" s="216"/>
      <c r="AG649" s="216" t="s">
        <v>194</v>
      </c>
      <c r="AH649" s="216"/>
      <c r="AI649" s="216"/>
      <c r="AJ649" s="216"/>
      <c r="AK649" s="216"/>
      <c r="AL649" s="216"/>
      <c r="AM649" s="216"/>
      <c r="AN649" s="216"/>
      <c r="AO649" s="216"/>
      <c r="AP649" s="216"/>
      <c r="AQ649" s="216"/>
      <c r="AR649" s="216"/>
      <c r="AS649" s="216"/>
      <c r="AT649" s="216"/>
      <c r="AU649" s="216"/>
      <c r="AV649" s="216"/>
      <c r="AW649" s="216"/>
      <c r="AX649" s="216"/>
      <c r="AY649" s="216"/>
      <c r="AZ649" s="216"/>
      <c r="BA649" s="216"/>
      <c r="BB649" s="216"/>
      <c r="BC649" s="216"/>
      <c r="BD649" s="216"/>
      <c r="BE649" s="216"/>
      <c r="BF649" s="216"/>
      <c r="BG649" s="216"/>
      <c r="BH649" s="216"/>
    </row>
    <row r="650" spans="1:60" outlineLevel="1" x14ac:dyDescent="0.2">
      <c r="A650" s="223"/>
      <c r="B650" s="224"/>
      <c r="C650" s="263" t="s">
        <v>490</v>
      </c>
      <c r="D650" s="254"/>
      <c r="E650" s="254"/>
      <c r="F650" s="254"/>
      <c r="G650" s="254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  <c r="R650" s="225"/>
      <c r="S650" s="225"/>
      <c r="T650" s="225"/>
      <c r="U650" s="225"/>
      <c r="V650" s="225"/>
      <c r="W650" s="225"/>
      <c r="X650" s="225"/>
      <c r="Y650" s="216"/>
      <c r="Z650" s="216"/>
      <c r="AA650" s="216"/>
      <c r="AB650" s="216"/>
      <c r="AC650" s="216"/>
      <c r="AD650" s="216"/>
      <c r="AE650" s="216"/>
      <c r="AF650" s="216"/>
      <c r="AG650" s="216" t="s">
        <v>196</v>
      </c>
      <c r="AH650" s="216"/>
      <c r="AI650" s="216"/>
      <c r="AJ650" s="216"/>
      <c r="AK650" s="216"/>
      <c r="AL650" s="216"/>
      <c r="AM650" s="216"/>
      <c r="AN650" s="216"/>
      <c r="AO650" s="216"/>
      <c r="AP650" s="216"/>
      <c r="AQ650" s="216"/>
      <c r="AR650" s="216"/>
      <c r="AS650" s="216"/>
      <c r="AT650" s="216"/>
      <c r="AU650" s="216"/>
      <c r="AV650" s="216"/>
      <c r="AW650" s="216"/>
      <c r="AX650" s="216"/>
      <c r="AY650" s="216"/>
      <c r="AZ650" s="216"/>
      <c r="BA650" s="216"/>
      <c r="BB650" s="216"/>
      <c r="BC650" s="216"/>
      <c r="BD650" s="216"/>
      <c r="BE650" s="216"/>
      <c r="BF650" s="216"/>
      <c r="BG650" s="216"/>
      <c r="BH650" s="216"/>
    </row>
    <row r="651" spans="1:60" outlineLevel="1" x14ac:dyDescent="0.2">
      <c r="A651" s="223"/>
      <c r="B651" s="224"/>
      <c r="C651" s="248" t="s">
        <v>197</v>
      </c>
      <c r="D651" s="226"/>
      <c r="E651" s="227"/>
      <c r="F651" s="225"/>
      <c r="G651" s="225"/>
      <c r="H651" s="225"/>
      <c r="I651" s="225"/>
      <c r="J651" s="225"/>
      <c r="K651" s="225"/>
      <c r="L651" s="225"/>
      <c r="M651" s="225"/>
      <c r="N651" s="225"/>
      <c r="O651" s="225"/>
      <c r="P651" s="225"/>
      <c r="Q651" s="225"/>
      <c r="R651" s="225"/>
      <c r="S651" s="225"/>
      <c r="T651" s="225"/>
      <c r="U651" s="225"/>
      <c r="V651" s="225"/>
      <c r="W651" s="225"/>
      <c r="X651" s="225"/>
      <c r="Y651" s="216"/>
      <c r="Z651" s="216"/>
      <c r="AA651" s="216"/>
      <c r="AB651" s="216"/>
      <c r="AC651" s="216"/>
      <c r="AD651" s="216"/>
      <c r="AE651" s="216"/>
      <c r="AF651" s="216"/>
      <c r="AG651" s="216" t="s">
        <v>168</v>
      </c>
      <c r="AH651" s="216">
        <v>0</v>
      </c>
      <c r="AI651" s="216"/>
      <c r="AJ651" s="216"/>
      <c r="AK651" s="216"/>
      <c r="AL651" s="216"/>
      <c r="AM651" s="216"/>
      <c r="AN651" s="216"/>
      <c r="AO651" s="216"/>
      <c r="AP651" s="216"/>
      <c r="AQ651" s="216"/>
      <c r="AR651" s="216"/>
      <c r="AS651" s="216"/>
      <c r="AT651" s="216"/>
      <c r="AU651" s="216"/>
      <c r="AV651" s="216"/>
      <c r="AW651" s="216"/>
      <c r="AX651" s="216"/>
      <c r="AY651" s="216"/>
      <c r="AZ651" s="216"/>
      <c r="BA651" s="216"/>
      <c r="BB651" s="216"/>
      <c r="BC651" s="216"/>
      <c r="BD651" s="216"/>
      <c r="BE651" s="216"/>
      <c r="BF651" s="216"/>
      <c r="BG651" s="216"/>
      <c r="BH651" s="216"/>
    </row>
    <row r="652" spans="1:60" outlineLevel="1" x14ac:dyDescent="0.2">
      <c r="A652" s="223"/>
      <c r="B652" s="224"/>
      <c r="C652" s="248" t="s">
        <v>315</v>
      </c>
      <c r="D652" s="226"/>
      <c r="E652" s="227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16"/>
      <c r="Z652" s="216"/>
      <c r="AA652" s="216"/>
      <c r="AB652" s="216"/>
      <c r="AC652" s="216"/>
      <c r="AD652" s="216"/>
      <c r="AE652" s="216"/>
      <c r="AF652" s="216"/>
      <c r="AG652" s="216" t="s">
        <v>168</v>
      </c>
      <c r="AH652" s="216">
        <v>0</v>
      </c>
      <c r="AI652" s="216"/>
      <c r="AJ652" s="216"/>
      <c r="AK652" s="216"/>
      <c r="AL652" s="216"/>
      <c r="AM652" s="216"/>
      <c r="AN652" s="216"/>
      <c r="AO652" s="216"/>
      <c r="AP652" s="216"/>
      <c r="AQ652" s="216"/>
      <c r="AR652" s="216"/>
      <c r="AS652" s="216"/>
      <c r="AT652" s="216"/>
      <c r="AU652" s="216"/>
      <c r="AV652" s="216"/>
      <c r="AW652" s="216"/>
      <c r="AX652" s="216"/>
      <c r="AY652" s="216"/>
      <c r="AZ652" s="216"/>
      <c r="BA652" s="216"/>
      <c r="BB652" s="216"/>
      <c r="BC652" s="216"/>
      <c r="BD652" s="216"/>
      <c r="BE652" s="216"/>
      <c r="BF652" s="216"/>
      <c r="BG652" s="216"/>
      <c r="BH652" s="216"/>
    </row>
    <row r="653" spans="1:60" outlineLevel="1" x14ac:dyDescent="0.2">
      <c r="A653" s="223"/>
      <c r="B653" s="224"/>
      <c r="C653" s="248" t="s">
        <v>492</v>
      </c>
      <c r="D653" s="226"/>
      <c r="E653" s="227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5"/>
      <c r="T653" s="225"/>
      <c r="U653" s="225"/>
      <c r="V653" s="225"/>
      <c r="W653" s="225"/>
      <c r="X653" s="225"/>
      <c r="Y653" s="216"/>
      <c r="Z653" s="216"/>
      <c r="AA653" s="216"/>
      <c r="AB653" s="216"/>
      <c r="AC653" s="216"/>
      <c r="AD653" s="216"/>
      <c r="AE653" s="216"/>
      <c r="AF653" s="216"/>
      <c r="AG653" s="216" t="s">
        <v>168</v>
      </c>
      <c r="AH653" s="216">
        <v>0</v>
      </c>
      <c r="AI653" s="216"/>
      <c r="AJ653" s="216"/>
      <c r="AK653" s="216"/>
      <c r="AL653" s="216"/>
      <c r="AM653" s="216"/>
      <c r="AN653" s="216"/>
      <c r="AO653" s="216"/>
      <c r="AP653" s="216"/>
      <c r="AQ653" s="216"/>
      <c r="AR653" s="216"/>
      <c r="AS653" s="216"/>
      <c r="AT653" s="216"/>
      <c r="AU653" s="216"/>
      <c r="AV653" s="216"/>
      <c r="AW653" s="216"/>
      <c r="AX653" s="216"/>
      <c r="AY653" s="216"/>
      <c r="AZ653" s="216"/>
      <c r="BA653" s="216"/>
      <c r="BB653" s="216"/>
      <c r="BC653" s="216"/>
      <c r="BD653" s="216"/>
      <c r="BE653" s="216"/>
      <c r="BF653" s="216"/>
      <c r="BG653" s="216"/>
      <c r="BH653" s="216"/>
    </row>
    <row r="654" spans="1:60" outlineLevel="1" x14ac:dyDescent="0.2">
      <c r="A654" s="223"/>
      <c r="B654" s="224"/>
      <c r="C654" s="248" t="s">
        <v>500</v>
      </c>
      <c r="D654" s="226"/>
      <c r="E654" s="227">
        <v>617.19000000000005</v>
      </c>
      <c r="F654" s="225"/>
      <c r="G654" s="225"/>
      <c r="H654" s="225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5"/>
      <c r="T654" s="225"/>
      <c r="U654" s="225"/>
      <c r="V654" s="225"/>
      <c r="W654" s="225"/>
      <c r="X654" s="225"/>
      <c r="Y654" s="216"/>
      <c r="Z654" s="216"/>
      <c r="AA654" s="216"/>
      <c r="AB654" s="216"/>
      <c r="AC654" s="216"/>
      <c r="AD654" s="216"/>
      <c r="AE654" s="216"/>
      <c r="AF654" s="216"/>
      <c r="AG654" s="216" t="s">
        <v>168</v>
      </c>
      <c r="AH654" s="216">
        <v>0</v>
      </c>
      <c r="AI654" s="216"/>
      <c r="AJ654" s="216"/>
      <c r="AK654" s="216"/>
      <c r="AL654" s="216"/>
      <c r="AM654" s="216"/>
      <c r="AN654" s="216"/>
      <c r="AO654" s="216"/>
      <c r="AP654" s="216"/>
      <c r="AQ654" s="216"/>
      <c r="AR654" s="216"/>
      <c r="AS654" s="216"/>
      <c r="AT654" s="216"/>
      <c r="AU654" s="216"/>
      <c r="AV654" s="216"/>
      <c r="AW654" s="216"/>
      <c r="AX654" s="216"/>
      <c r="AY654" s="216"/>
      <c r="AZ654" s="216"/>
      <c r="BA654" s="216"/>
      <c r="BB654" s="216"/>
      <c r="BC654" s="216"/>
      <c r="BD654" s="216"/>
      <c r="BE654" s="216"/>
      <c r="BF654" s="216"/>
      <c r="BG654" s="216"/>
      <c r="BH654" s="216"/>
    </row>
    <row r="655" spans="1:60" outlineLevel="1" x14ac:dyDescent="0.2">
      <c r="A655" s="223"/>
      <c r="B655" s="224"/>
      <c r="C655" s="248" t="s">
        <v>501</v>
      </c>
      <c r="D655" s="226"/>
      <c r="E655" s="227"/>
      <c r="F655" s="225"/>
      <c r="G655" s="225"/>
      <c r="H655" s="225"/>
      <c r="I655" s="225"/>
      <c r="J655" s="225"/>
      <c r="K655" s="225"/>
      <c r="L655" s="225"/>
      <c r="M655" s="225"/>
      <c r="N655" s="225"/>
      <c r="O655" s="225"/>
      <c r="P655" s="225"/>
      <c r="Q655" s="225"/>
      <c r="R655" s="225"/>
      <c r="S655" s="225"/>
      <c r="T655" s="225"/>
      <c r="U655" s="225"/>
      <c r="V655" s="225"/>
      <c r="W655" s="225"/>
      <c r="X655" s="225"/>
      <c r="Y655" s="216"/>
      <c r="Z655" s="216"/>
      <c r="AA655" s="216"/>
      <c r="AB655" s="216"/>
      <c r="AC655" s="216"/>
      <c r="AD655" s="216"/>
      <c r="AE655" s="216"/>
      <c r="AF655" s="216"/>
      <c r="AG655" s="216" t="s">
        <v>168</v>
      </c>
      <c r="AH655" s="216">
        <v>0</v>
      </c>
      <c r="AI655" s="216"/>
      <c r="AJ655" s="216"/>
      <c r="AK655" s="216"/>
      <c r="AL655" s="216"/>
      <c r="AM655" s="216"/>
      <c r="AN655" s="216"/>
      <c r="AO655" s="216"/>
      <c r="AP655" s="216"/>
      <c r="AQ655" s="216"/>
      <c r="AR655" s="216"/>
      <c r="AS655" s="216"/>
      <c r="AT655" s="216"/>
      <c r="AU655" s="216"/>
      <c r="AV655" s="216"/>
      <c r="AW655" s="216"/>
      <c r="AX655" s="216"/>
      <c r="AY655" s="216"/>
      <c r="AZ655" s="216"/>
      <c r="BA655" s="216"/>
      <c r="BB655" s="216"/>
      <c r="BC655" s="216"/>
      <c r="BD655" s="216"/>
      <c r="BE655" s="216"/>
      <c r="BF655" s="216"/>
      <c r="BG655" s="216"/>
      <c r="BH655" s="216"/>
    </row>
    <row r="656" spans="1:60" ht="33.75" outlineLevel="1" x14ac:dyDescent="0.2">
      <c r="A656" s="235">
        <v>66</v>
      </c>
      <c r="B656" s="236" t="s">
        <v>502</v>
      </c>
      <c r="C656" s="246" t="s">
        <v>503</v>
      </c>
      <c r="D656" s="237" t="s">
        <v>259</v>
      </c>
      <c r="E656" s="238">
        <v>1006.989</v>
      </c>
      <c r="F656" s="239"/>
      <c r="G656" s="240">
        <f>ROUND(E656*F656,2)</f>
        <v>0</v>
      </c>
      <c r="H656" s="239"/>
      <c r="I656" s="240">
        <f>ROUND(E656*H656,2)</f>
        <v>0</v>
      </c>
      <c r="J656" s="239"/>
      <c r="K656" s="240">
        <f>ROUND(E656*J656,2)</f>
        <v>0</v>
      </c>
      <c r="L656" s="240">
        <v>21</v>
      </c>
      <c r="M656" s="240">
        <f>G656*(1+L656/100)</f>
        <v>0</v>
      </c>
      <c r="N656" s="240">
        <v>9.5E-4</v>
      </c>
      <c r="O656" s="240">
        <f>ROUND(E656*N656,2)</f>
        <v>0.96</v>
      </c>
      <c r="P656" s="240">
        <v>0</v>
      </c>
      <c r="Q656" s="240">
        <f>ROUND(E656*P656,2)</f>
        <v>0</v>
      </c>
      <c r="R656" s="240" t="s">
        <v>489</v>
      </c>
      <c r="S656" s="240" t="s">
        <v>154</v>
      </c>
      <c r="T656" s="241" t="s">
        <v>154</v>
      </c>
      <c r="U656" s="225">
        <v>7.0000000000000001E-3</v>
      </c>
      <c r="V656" s="225">
        <f>ROUND(E656*U656,2)</f>
        <v>7.05</v>
      </c>
      <c r="W656" s="225"/>
      <c r="X656" s="225" t="s">
        <v>193</v>
      </c>
      <c r="Y656" s="216"/>
      <c r="Z656" s="216"/>
      <c r="AA656" s="216"/>
      <c r="AB656" s="216"/>
      <c r="AC656" s="216"/>
      <c r="AD656" s="216"/>
      <c r="AE656" s="216"/>
      <c r="AF656" s="216"/>
      <c r="AG656" s="216" t="s">
        <v>194</v>
      </c>
      <c r="AH656" s="216"/>
      <c r="AI656" s="216"/>
      <c r="AJ656" s="216"/>
      <c r="AK656" s="216"/>
      <c r="AL656" s="216"/>
      <c r="AM656" s="216"/>
      <c r="AN656" s="216"/>
      <c r="AO656" s="216"/>
      <c r="AP656" s="216"/>
      <c r="AQ656" s="216"/>
      <c r="AR656" s="216"/>
      <c r="AS656" s="216"/>
      <c r="AT656" s="216"/>
      <c r="AU656" s="216"/>
      <c r="AV656" s="216"/>
      <c r="AW656" s="216"/>
      <c r="AX656" s="216"/>
      <c r="AY656" s="216"/>
      <c r="AZ656" s="216"/>
      <c r="BA656" s="216"/>
      <c r="BB656" s="216"/>
      <c r="BC656" s="216"/>
      <c r="BD656" s="216"/>
      <c r="BE656" s="216"/>
      <c r="BF656" s="216"/>
      <c r="BG656" s="216"/>
      <c r="BH656" s="216"/>
    </row>
    <row r="657" spans="1:60" outlineLevel="1" x14ac:dyDescent="0.2">
      <c r="A657" s="223"/>
      <c r="B657" s="224"/>
      <c r="C657" s="263" t="s">
        <v>490</v>
      </c>
      <c r="D657" s="254"/>
      <c r="E657" s="254"/>
      <c r="F657" s="254"/>
      <c r="G657" s="254"/>
      <c r="H657" s="225"/>
      <c r="I657" s="225"/>
      <c r="J657" s="225"/>
      <c r="K657" s="225"/>
      <c r="L657" s="225"/>
      <c r="M657" s="225"/>
      <c r="N657" s="225"/>
      <c r="O657" s="225"/>
      <c r="P657" s="225"/>
      <c r="Q657" s="225"/>
      <c r="R657" s="225"/>
      <c r="S657" s="225"/>
      <c r="T657" s="225"/>
      <c r="U657" s="225"/>
      <c r="V657" s="225"/>
      <c r="W657" s="225"/>
      <c r="X657" s="225"/>
      <c r="Y657" s="216"/>
      <c r="Z657" s="216"/>
      <c r="AA657" s="216"/>
      <c r="AB657" s="216"/>
      <c r="AC657" s="216"/>
      <c r="AD657" s="216"/>
      <c r="AE657" s="216"/>
      <c r="AF657" s="216"/>
      <c r="AG657" s="216" t="s">
        <v>196</v>
      </c>
      <c r="AH657" s="216"/>
      <c r="AI657" s="216"/>
      <c r="AJ657" s="216"/>
      <c r="AK657" s="216"/>
      <c r="AL657" s="216"/>
      <c r="AM657" s="216"/>
      <c r="AN657" s="216"/>
      <c r="AO657" s="216"/>
      <c r="AP657" s="216"/>
      <c r="AQ657" s="216"/>
      <c r="AR657" s="216"/>
      <c r="AS657" s="216"/>
      <c r="AT657" s="216"/>
      <c r="AU657" s="216"/>
      <c r="AV657" s="216"/>
      <c r="AW657" s="216"/>
      <c r="AX657" s="216"/>
      <c r="AY657" s="216"/>
      <c r="AZ657" s="216"/>
      <c r="BA657" s="216"/>
      <c r="BB657" s="216"/>
      <c r="BC657" s="216"/>
      <c r="BD657" s="216"/>
      <c r="BE657" s="216"/>
      <c r="BF657" s="216"/>
      <c r="BG657" s="216"/>
      <c r="BH657" s="216"/>
    </row>
    <row r="658" spans="1:60" outlineLevel="1" x14ac:dyDescent="0.2">
      <c r="A658" s="223"/>
      <c r="B658" s="224"/>
      <c r="C658" s="248" t="s">
        <v>504</v>
      </c>
      <c r="D658" s="226"/>
      <c r="E658" s="227">
        <v>1006.989</v>
      </c>
      <c r="F658" s="225"/>
      <c r="G658" s="225"/>
      <c r="H658" s="225"/>
      <c r="I658" s="225"/>
      <c r="J658" s="225"/>
      <c r="K658" s="225"/>
      <c r="L658" s="225"/>
      <c r="M658" s="225"/>
      <c r="N658" s="225"/>
      <c r="O658" s="225"/>
      <c r="P658" s="225"/>
      <c r="Q658" s="225"/>
      <c r="R658" s="225"/>
      <c r="S658" s="225"/>
      <c r="T658" s="225"/>
      <c r="U658" s="225"/>
      <c r="V658" s="225"/>
      <c r="W658" s="225"/>
      <c r="X658" s="225"/>
      <c r="Y658" s="216"/>
      <c r="Z658" s="216"/>
      <c r="AA658" s="216"/>
      <c r="AB658" s="216"/>
      <c r="AC658" s="216"/>
      <c r="AD658" s="216"/>
      <c r="AE658" s="216"/>
      <c r="AF658" s="216"/>
      <c r="AG658" s="216" t="s">
        <v>168</v>
      </c>
      <c r="AH658" s="216">
        <v>0</v>
      </c>
      <c r="AI658" s="216"/>
      <c r="AJ658" s="216"/>
      <c r="AK658" s="216"/>
      <c r="AL658" s="216"/>
      <c r="AM658" s="216"/>
      <c r="AN658" s="216"/>
      <c r="AO658" s="216"/>
      <c r="AP658" s="216"/>
      <c r="AQ658" s="216"/>
      <c r="AR658" s="216"/>
      <c r="AS658" s="216"/>
      <c r="AT658" s="216"/>
      <c r="AU658" s="216"/>
      <c r="AV658" s="216"/>
      <c r="AW658" s="216"/>
      <c r="AX658" s="216"/>
      <c r="AY658" s="216"/>
      <c r="AZ658" s="216"/>
      <c r="BA658" s="216"/>
      <c r="BB658" s="216"/>
      <c r="BC658" s="216"/>
      <c r="BD658" s="216"/>
      <c r="BE658" s="216"/>
      <c r="BF658" s="216"/>
      <c r="BG658" s="216"/>
      <c r="BH658" s="216"/>
    </row>
    <row r="659" spans="1:60" outlineLevel="1" x14ac:dyDescent="0.2">
      <c r="A659" s="256">
        <v>67</v>
      </c>
      <c r="B659" s="257" t="s">
        <v>505</v>
      </c>
      <c r="C659" s="266" t="s">
        <v>506</v>
      </c>
      <c r="D659" s="258" t="s">
        <v>259</v>
      </c>
      <c r="E659" s="259">
        <v>308.59500000000003</v>
      </c>
      <c r="F659" s="260"/>
      <c r="G659" s="261">
        <f>ROUND(E659*F659,2)</f>
        <v>0</v>
      </c>
      <c r="H659" s="260"/>
      <c r="I659" s="261">
        <f>ROUND(E659*H659,2)</f>
        <v>0</v>
      </c>
      <c r="J659" s="260"/>
      <c r="K659" s="261">
        <f>ROUND(E659*J659,2)</f>
        <v>0</v>
      </c>
      <c r="L659" s="261">
        <v>21</v>
      </c>
      <c r="M659" s="261">
        <f>G659*(1+L659/100)</f>
        <v>0</v>
      </c>
      <c r="N659" s="261">
        <v>0</v>
      </c>
      <c r="O659" s="261">
        <f>ROUND(E659*N659,2)</f>
        <v>0</v>
      </c>
      <c r="P659" s="261">
        <v>0</v>
      </c>
      <c r="Q659" s="261">
        <f>ROUND(E659*P659,2)</f>
        <v>0</v>
      </c>
      <c r="R659" s="261" t="s">
        <v>489</v>
      </c>
      <c r="S659" s="261" t="s">
        <v>154</v>
      </c>
      <c r="T659" s="262" t="s">
        <v>154</v>
      </c>
      <c r="U659" s="225">
        <v>0.126</v>
      </c>
      <c r="V659" s="225">
        <f>ROUND(E659*U659,2)</f>
        <v>38.880000000000003</v>
      </c>
      <c r="W659" s="225"/>
      <c r="X659" s="225" t="s">
        <v>193</v>
      </c>
      <c r="Y659" s="216"/>
      <c r="Z659" s="216"/>
      <c r="AA659" s="216"/>
      <c r="AB659" s="216"/>
      <c r="AC659" s="216"/>
      <c r="AD659" s="216"/>
      <c r="AE659" s="216"/>
      <c r="AF659" s="216"/>
      <c r="AG659" s="216" t="s">
        <v>194</v>
      </c>
      <c r="AH659" s="216"/>
      <c r="AI659" s="216"/>
      <c r="AJ659" s="216"/>
      <c r="AK659" s="216"/>
      <c r="AL659" s="216"/>
      <c r="AM659" s="216"/>
      <c r="AN659" s="216"/>
      <c r="AO659" s="216"/>
      <c r="AP659" s="216"/>
      <c r="AQ659" s="216"/>
      <c r="AR659" s="216"/>
      <c r="AS659" s="216"/>
      <c r="AT659" s="216"/>
      <c r="AU659" s="216"/>
      <c r="AV659" s="216"/>
      <c r="AW659" s="216"/>
      <c r="AX659" s="216"/>
      <c r="AY659" s="216"/>
      <c r="AZ659" s="216"/>
      <c r="BA659" s="216"/>
      <c r="BB659" s="216"/>
      <c r="BC659" s="216"/>
      <c r="BD659" s="216"/>
      <c r="BE659" s="216"/>
      <c r="BF659" s="216"/>
      <c r="BG659" s="216"/>
      <c r="BH659" s="216"/>
    </row>
    <row r="660" spans="1:60" ht="22.5" outlineLevel="1" x14ac:dyDescent="0.2">
      <c r="A660" s="256">
        <v>68</v>
      </c>
      <c r="B660" s="257" t="s">
        <v>507</v>
      </c>
      <c r="C660" s="266" t="s">
        <v>508</v>
      </c>
      <c r="D660" s="258" t="s">
        <v>259</v>
      </c>
      <c r="E660" s="259">
        <v>503.49450000000002</v>
      </c>
      <c r="F660" s="260"/>
      <c r="G660" s="261">
        <f>ROUND(E660*F660,2)</f>
        <v>0</v>
      </c>
      <c r="H660" s="260"/>
      <c r="I660" s="261">
        <f>ROUND(E660*H660,2)</f>
        <v>0</v>
      </c>
      <c r="J660" s="260"/>
      <c r="K660" s="261">
        <f>ROUND(E660*J660,2)</f>
        <v>0</v>
      </c>
      <c r="L660" s="261">
        <v>21</v>
      </c>
      <c r="M660" s="261">
        <f>G660*(1+L660/100)</f>
        <v>0</v>
      </c>
      <c r="N660" s="261">
        <v>0</v>
      </c>
      <c r="O660" s="261">
        <f>ROUND(E660*N660,2)</f>
        <v>0</v>
      </c>
      <c r="P660" s="261">
        <v>0</v>
      </c>
      <c r="Q660" s="261">
        <f>ROUND(E660*P660,2)</f>
        <v>0</v>
      </c>
      <c r="R660" s="261" t="s">
        <v>489</v>
      </c>
      <c r="S660" s="261" t="s">
        <v>154</v>
      </c>
      <c r="T660" s="262" t="s">
        <v>154</v>
      </c>
      <c r="U660" s="225">
        <v>0.11700000000000001</v>
      </c>
      <c r="V660" s="225">
        <f>ROUND(E660*U660,2)</f>
        <v>58.91</v>
      </c>
      <c r="W660" s="225"/>
      <c r="X660" s="225" t="s">
        <v>193</v>
      </c>
      <c r="Y660" s="216"/>
      <c r="Z660" s="216"/>
      <c r="AA660" s="216"/>
      <c r="AB660" s="216"/>
      <c r="AC660" s="216"/>
      <c r="AD660" s="216"/>
      <c r="AE660" s="216"/>
      <c r="AF660" s="216"/>
      <c r="AG660" s="216" t="s">
        <v>194</v>
      </c>
      <c r="AH660" s="216"/>
      <c r="AI660" s="216"/>
      <c r="AJ660" s="216"/>
      <c r="AK660" s="216"/>
      <c r="AL660" s="216"/>
      <c r="AM660" s="216"/>
      <c r="AN660" s="216"/>
      <c r="AO660" s="216"/>
      <c r="AP660" s="216"/>
      <c r="AQ660" s="216"/>
      <c r="AR660" s="216"/>
      <c r="AS660" s="216"/>
      <c r="AT660" s="216"/>
      <c r="AU660" s="216"/>
      <c r="AV660" s="216"/>
      <c r="AW660" s="216"/>
      <c r="AX660" s="216"/>
      <c r="AY660" s="216"/>
      <c r="AZ660" s="216"/>
      <c r="BA660" s="216"/>
      <c r="BB660" s="216"/>
      <c r="BC660" s="216"/>
      <c r="BD660" s="216"/>
      <c r="BE660" s="216"/>
      <c r="BF660" s="216"/>
      <c r="BG660" s="216"/>
      <c r="BH660" s="216"/>
    </row>
    <row r="661" spans="1:60" outlineLevel="1" x14ac:dyDescent="0.2">
      <c r="A661" s="235">
        <v>69</v>
      </c>
      <c r="B661" s="236" t="s">
        <v>509</v>
      </c>
      <c r="C661" s="246" t="s">
        <v>510</v>
      </c>
      <c r="D661" s="237" t="s">
        <v>259</v>
      </c>
      <c r="E661" s="238">
        <v>42.9</v>
      </c>
      <c r="F661" s="239"/>
      <c r="G661" s="240">
        <f>ROUND(E661*F661,2)</f>
        <v>0</v>
      </c>
      <c r="H661" s="239"/>
      <c r="I661" s="240">
        <f>ROUND(E661*H661,2)</f>
        <v>0</v>
      </c>
      <c r="J661" s="239"/>
      <c r="K661" s="240">
        <f>ROUND(E661*J661,2)</f>
        <v>0</v>
      </c>
      <c r="L661" s="240">
        <v>21</v>
      </c>
      <c r="M661" s="240">
        <f>G661*(1+L661/100)</f>
        <v>0</v>
      </c>
      <c r="N661" s="240">
        <v>6.3499999999999997E-3</v>
      </c>
      <c r="O661" s="240">
        <f>ROUND(E661*N661,2)</f>
        <v>0.27</v>
      </c>
      <c r="P661" s="240">
        <v>0</v>
      </c>
      <c r="Q661" s="240">
        <f>ROUND(E661*P661,2)</f>
        <v>0</v>
      </c>
      <c r="R661" s="240" t="s">
        <v>489</v>
      </c>
      <c r="S661" s="240" t="s">
        <v>154</v>
      </c>
      <c r="T661" s="241" t="s">
        <v>154</v>
      </c>
      <c r="U661" s="225">
        <v>0.26</v>
      </c>
      <c r="V661" s="225">
        <f>ROUND(E661*U661,2)</f>
        <v>11.15</v>
      </c>
      <c r="W661" s="225"/>
      <c r="X661" s="225" t="s">
        <v>193</v>
      </c>
      <c r="Y661" s="216"/>
      <c r="Z661" s="216"/>
      <c r="AA661" s="216"/>
      <c r="AB661" s="216"/>
      <c r="AC661" s="216"/>
      <c r="AD661" s="216"/>
      <c r="AE661" s="216"/>
      <c r="AF661" s="216"/>
      <c r="AG661" s="216" t="s">
        <v>194</v>
      </c>
      <c r="AH661" s="216"/>
      <c r="AI661" s="216"/>
      <c r="AJ661" s="216"/>
      <c r="AK661" s="216"/>
      <c r="AL661" s="216"/>
      <c r="AM661" s="216"/>
      <c r="AN661" s="216"/>
      <c r="AO661" s="216"/>
      <c r="AP661" s="216"/>
      <c r="AQ661" s="216"/>
      <c r="AR661" s="216"/>
      <c r="AS661" s="216"/>
      <c r="AT661" s="216"/>
      <c r="AU661" s="216"/>
      <c r="AV661" s="216"/>
      <c r="AW661" s="216"/>
      <c r="AX661" s="216"/>
      <c r="AY661" s="216"/>
      <c r="AZ661" s="216"/>
      <c r="BA661" s="216"/>
      <c r="BB661" s="216"/>
      <c r="BC661" s="216"/>
      <c r="BD661" s="216"/>
      <c r="BE661" s="216"/>
      <c r="BF661" s="216"/>
      <c r="BG661" s="216"/>
      <c r="BH661" s="216"/>
    </row>
    <row r="662" spans="1:60" outlineLevel="1" x14ac:dyDescent="0.2">
      <c r="A662" s="223"/>
      <c r="B662" s="224"/>
      <c r="C662" s="248" t="s">
        <v>315</v>
      </c>
      <c r="D662" s="226"/>
      <c r="E662" s="227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  <c r="U662" s="225"/>
      <c r="V662" s="225"/>
      <c r="W662" s="225"/>
      <c r="X662" s="225"/>
      <c r="Y662" s="216"/>
      <c r="Z662" s="216"/>
      <c r="AA662" s="216"/>
      <c r="AB662" s="216"/>
      <c r="AC662" s="216"/>
      <c r="AD662" s="216"/>
      <c r="AE662" s="216"/>
      <c r="AF662" s="216"/>
      <c r="AG662" s="216" t="s">
        <v>168</v>
      </c>
      <c r="AH662" s="216">
        <v>0</v>
      </c>
      <c r="AI662" s="216"/>
      <c r="AJ662" s="216"/>
      <c r="AK662" s="216"/>
      <c r="AL662" s="216"/>
      <c r="AM662" s="216"/>
      <c r="AN662" s="216"/>
      <c r="AO662" s="216"/>
      <c r="AP662" s="216"/>
      <c r="AQ662" s="216"/>
      <c r="AR662" s="216"/>
      <c r="AS662" s="216"/>
      <c r="AT662" s="216"/>
      <c r="AU662" s="216"/>
      <c r="AV662" s="216"/>
      <c r="AW662" s="216"/>
      <c r="AX662" s="216"/>
      <c r="AY662" s="216"/>
      <c r="AZ662" s="216"/>
      <c r="BA662" s="216"/>
      <c r="BB662" s="216"/>
      <c r="BC662" s="216"/>
      <c r="BD662" s="216"/>
      <c r="BE662" s="216"/>
      <c r="BF662" s="216"/>
      <c r="BG662" s="216"/>
      <c r="BH662" s="216"/>
    </row>
    <row r="663" spans="1:60" outlineLevel="1" x14ac:dyDescent="0.2">
      <c r="A663" s="223"/>
      <c r="B663" s="224"/>
      <c r="C663" s="248" t="s">
        <v>511</v>
      </c>
      <c r="D663" s="226"/>
      <c r="E663" s="227">
        <v>42.9</v>
      </c>
      <c r="F663" s="225"/>
      <c r="G663" s="225"/>
      <c r="H663" s="225"/>
      <c r="I663" s="225"/>
      <c r="J663" s="225"/>
      <c r="K663" s="225"/>
      <c r="L663" s="225"/>
      <c r="M663" s="225"/>
      <c r="N663" s="225"/>
      <c r="O663" s="225"/>
      <c r="P663" s="225"/>
      <c r="Q663" s="225"/>
      <c r="R663" s="225"/>
      <c r="S663" s="225"/>
      <c r="T663" s="225"/>
      <c r="U663" s="225"/>
      <c r="V663" s="225"/>
      <c r="W663" s="225"/>
      <c r="X663" s="225"/>
      <c r="Y663" s="216"/>
      <c r="Z663" s="216"/>
      <c r="AA663" s="216"/>
      <c r="AB663" s="216"/>
      <c r="AC663" s="216"/>
      <c r="AD663" s="216"/>
      <c r="AE663" s="216"/>
      <c r="AF663" s="216"/>
      <c r="AG663" s="216" t="s">
        <v>168</v>
      </c>
      <c r="AH663" s="216">
        <v>0</v>
      </c>
      <c r="AI663" s="216"/>
      <c r="AJ663" s="216"/>
      <c r="AK663" s="216"/>
      <c r="AL663" s="216"/>
      <c r="AM663" s="216"/>
      <c r="AN663" s="216"/>
      <c r="AO663" s="216"/>
      <c r="AP663" s="216"/>
      <c r="AQ663" s="216"/>
      <c r="AR663" s="216"/>
      <c r="AS663" s="216"/>
      <c r="AT663" s="216"/>
      <c r="AU663" s="216"/>
      <c r="AV663" s="216"/>
      <c r="AW663" s="216"/>
      <c r="AX663" s="216"/>
      <c r="AY663" s="216"/>
      <c r="AZ663" s="216"/>
      <c r="BA663" s="216"/>
      <c r="BB663" s="216"/>
      <c r="BC663" s="216"/>
      <c r="BD663" s="216"/>
      <c r="BE663" s="216"/>
      <c r="BF663" s="216"/>
      <c r="BG663" s="216"/>
      <c r="BH663" s="216"/>
    </row>
    <row r="664" spans="1:60" outlineLevel="1" x14ac:dyDescent="0.2">
      <c r="A664" s="256">
        <v>70</v>
      </c>
      <c r="B664" s="257" t="s">
        <v>512</v>
      </c>
      <c r="C664" s="266" t="s">
        <v>513</v>
      </c>
      <c r="D664" s="258" t="s">
        <v>259</v>
      </c>
      <c r="E664" s="259">
        <v>503.49450000000002</v>
      </c>
      <c r="F664" s="260"/>
      <c r="G664" s="261">
        <f>ROUND(E664*F664,2)</f>
        <v>0</v>
      </c>
      <c r="H664" s="260"/>
      <c r="I664" s="261">
        <f>ROUND(E664*H664,2)</f>
        <v>0</v>
      </c>
      <c r="J664" s="260"/>
      <c r="K664" s="261">
        <f>ROUND(E664*J664,2)</f>
        <v>0</v>
      </c>
      <c r="L664" s="261">
        <v>21</v>
      </c>
      <c r="M664" s="261">
        <f>G664*(1+L664/100)</f>
        <v>0</v>
      </c>
      <c r="N664" s="261">
        <v>0</v>
      </c>
      <c r="O664" s="261">
        <f>ROUND(E664*N664,2)</f>
        <v>0</v>
      </c>
      <c r="P664" s="261">
        <v>0</v>
      </c>
      <c r="Q664" s="261">
        <f>ROUND(E664*P664,2)</f>
        <v>0</v>
      </c>
      <c r="R664" s="261" t="s">
        <v>489</v>
      </c>
      <c r="S664" s="261" t="s">
        <v>154</v>
      </c>
      <c r="T664" s="262" t="s">
        <v>154</v>
      </c>
      <c r="U664" s="225">
        <v>3.0300000000000001E-2</v>
      </c>
      <c r="V664" s="225">
        <f>ROUND(E664*U664,2)</f>
        <v>15.26</v>
      </c>
      <c r="W664" s="225"/>
      <c r="X664" s="225" t="s">
        <v>193</v>
      </c>
      <c r="Y664" s="216"/>
      <c r="Z664" s="216"/>
      <c r="AA664" s="216"/>
      <c r="AB664" s="216"/>
      <c r="AC664" s="216"/>
      <c r="AD664" s="216"/>
      <c r="AE664" s="216"/>
      <c r="AF664" s="216"/>
      <c r="AG664" s="216" t="s">
        <v>194</v>
      </c>
      <c r="AH664" s="216"/>
      <c r="AI664" s="216"/>
      <c r="AJ664" s="216"/>
      <c r="AK664" s="216"/>
      <c r="AL664" s="216"/>
      <c r="AM664" s="216"/>
      <c r="AN664" s="216"/>
      <c r="AO664" s="216"/>
      <c r="AP664" s="216"/>
      <c r="AQ664" s="216"/>
      <c r="AR664" s="216"/>
      <c r="AS664" s="216"/>
      <c r="AT664" s="216"/>
      <c r="AU664" s="216"/>
      <c r="AV664" s="216"/>
      <c r="AW664" s="216"/>
      <c r="AX664" s="216"/>
      <c r="AY664" s="216"/>
      <c r="AZ664" s="216"/>
      <c r="BA664" s="216"/>
      <c r="BB664" s="216"/>
      <c r="BC664" s="216"/>
      <c r="BD664" s="216"/>
      <c r="BE664" s="216"/>
      <c r="BF664" s="216"/>
      <c r="BG664" s="216"/>
      <c r="BH664" s="216"/>
    </row>
    <row r="665" spans="1:60" outlineLevel="1" x14ac:dyDescent="0.2">
      <c r="A665" s="235">
        <v>71</v>
      </c>
      <c r="B665" s="236" t="s">
        <v>514</v>
      </c>
      <c r="C665" s="246" t="s">
        <v>513</v>
      </c>
      <c r="D665" s="237" t="s">
        <v>259</v>
      </c>
      <c r="E665" s="238">
        <v>308.59500000000003</v>
      </c>
      <c r="F665" s="239"/>
      <c r="G665" s="240">
        <f>ROUND(E665*F665,2)</f>
        <v>0</v>
      </c>
      <c r="H665" s="239"/>
      <c r="I665" s="240">
        <f>ROUND(E665*H665,2)</f>
        <v>0</v>
      </c>
      <c r="J665" s="239"/>
      <c r="K665" s="240">
        <f>ROUND(E665*J665,2)</f>
        <v>0</v>
      </c>
      <c r="L665" s="240">
        <v>21</v>
      </c>
      <c r="M665" s="240">
        <f>G665*(1+L665/100)</f>
        <v>0</v>
      </c>
      <c r="N665" s="240">
        <v>0</v>
      </c>
      <c r="O665" s="240">
        <f>ROUND(E665*N665,2)</f>
        <v>0</v>
      </c>
      <c r="P665" s="240">
        <v>0</v>
      </c>
      <c r="Q665" s="240">
        <f>ROUND(E665*P665,2)</f>
        <v>0</v>
      </c>
      <c r="R665" s="240" t="s">
        <v>489</v>
      </c>
      <c r="S665" s="240" t="s">
        <v>154</v>
      </c>
      <c r="T665" s="241" t="s">
        <v>154</v>
      </c>
      <c r="U665" s="225">
        <v>0.04</v>
      </c>
      <c r="V665" s="225">
        <f>ROUND(E665*U665,2)</f>
        <v>12.34</v>
      </c>
      <c r="W665" s="225"/>
      <c r="X665" s="225" t="s">
        <v>193</v>
      </c>
      <c r="Y665" s="216"/>
      <c r="Z665" s="216"/>
      <c r="AA665" s="216"/>
      <c r="AB665" s="216"/>
      <c r="AC665" s="216"/>
      <c r="AD665" s="216"/>
      <c r="AE665" s="216"/>
      <c r="AF665" s="216"/>
      <c r="AG665" s="216" t="s">
        <v>194</v>
      </c>
      <c r="AH665" s="216"/>
      <c r="AI665" s="216"/>
      <c r="AJ665" s="216"/>
      <c r="AK665" s="216"/>
      <c r="AL665" s="216"/>
      <c r="AM665" s="216"/>
      <c r="AN665" s="216"/>
      <c r="AO665" s="216"/>
      <c r="AP665" s="216"/>
      <c r="AQ665" s="216"/>
      <c r="AR665" s="216"/>
      <c r="AS665" s="216"/>
      <c r="AT665" s="216"/>
      <c r="AU665" s="216"/>
      <c r="AV665" s="216"/>
      <c r="AW665" s="216"/>
      <c r="AX665" s="216"/>
      <c r="AY665" s="216"/>
      <c r="AZ665" s="216"/>
      <c r="BA665" s="216"/>
      <c r="BB665" s="216"/>
      <c r="BC665" s="216"/>
      <c r="BD665" s="216"/>
      <c r="BE665" s="216"/>
      <c r="BF665" s="216"/>
      <c r="BG665" s="216"/>
      <c r="BH665" s="216"/>
    </row>
    <row r="666" spans="1:60" outlineLevel="1" x14ac:dyDescent="0.2">
      <c r="A666" s="223"/>
      <c r="B666" s="224"/>
      <c r="C666" s="248" t="s">
        <v>197</v>
      </c>
      <c r="D666" s="226"/>
      <c r="E666" s="227"/>
      <c r="F666" s="225"/>
      <c r="G666" s="225"/>
      <c r="H666" s="225"/>
      <c r="I666" s="225"/>
      <c r="J666" s="225"/>
      <c r="K666" s="225"/>
      <c r="L666" s="225"/>
      <c r="M666" s="225"/>
      <c r="N666" s="225"/>
      <c r="O666" s="225"/>
      <c r="P666" s="225"/>
      <c r="Q666" s="225"/>
      <c r="R666" s="225"/>
      <c r="S666" s="225"/>
      <c r="T666" s="225"/>
      <c r="U666" s="225"/>
      <c r="V666" s="225"/>
      <c r="W666" s="225"/>
      <c r="X666" s="225"/>
      <c r="Y666" s="216"/>
      <c r="Z666" s="216"/>
      <c r="AA666" s="216"/>
      <c r="AB666" s="216"/>
      <c r="AC666" s="216"/>
      <c r="AD666" s="216"/>
      <c r="AE666" s="216"/>
      <c r="AF666" s="216"/>
      <c r="AG666" s="216" t="s">
        <v>168</v>
      </c>
      <c r="AH666" s="216">
        <v>0</v>
      </c>
      <c r="AI666" s="216"/>
      <c r="AJ666" s="216"/>
      <c r="AK666" s="216"/>
      <c r="AL666" s="216"/>
      <c r="AM666" s="216"/>
      <c r="AN666" s="216"/>
      <c r="AO666" s="216"/>
      <c r="AP666" s="216"/>
      <c r="AQ666" s="216"/>
      <c r="AR666" s="216"/>
      <c r="AS666" s="216"/>
      <c r="AT666" s="216"/>
      <c r="AU666" s="216"/>
      <c r="AV666" s="216"/>
      <c r="AW666" s="216"/>
      <c r="AX666" s="216"/>
      <c r="AY666" s="216"/>
      <c r="AZ666" s="216"/>
      <c r="BA666" s="216"/>
      <c r="BB666" s="216"/>
      <c r="BC666" s="216"/>
      <c r="BD666" s="216"/>
      <c r="BE666" s="216"/>
      <c r="BF666" s="216"/>
      <c r="BG666" s="216"/>
      <c r="BH666" s="216"/>
    </row>
    <row r="667" spans="1:60" outlineLevel="1" x14ac:dyDescent="0.2">
      <c r="A667" s="223"/>
      <c r="B667" s="224"/>
      <c r="C667" s="248" t="s">
        <v>315</v>
      </c>
      <c r="D667" s="226"/>
      <c r="E667" s="227"/>
      <c r="F667" s="225"/>
      <c r="G667" s="225"/>
      <c r="H667" s="225"/>
      <c r="I667" s="225"/>
      <c r="J667" s="225"/>
      <c r="K667" s="225"/>
      <c r="L667" s="225"/>
      <c r="M667" s="225"/>
      <c r="N667" s="225"/>
      <c r="O667" s="225"/>
      <c r="P667" s="225"/>
      <c r="Q667" s="225"/>
      <c r="R667" s="225"/>
      <c r="S667" s="225"/>
      <c r="T667" s="225"/>
      <c r="U667" s="225"/>
      <c r="V667" s="225"/>
      <c r="W667" s="225"/>
      <c r="X667" s="225"/>
      <c r="Y667" s="216"/>
      <c r="Z667" s="216"/>
      <c r="AA667" s="216"/>
      <c r="AB667" s="216"/>
      <c r="AC667" s="216"/>
      <c r="AD667" s="216"/>
      <c r="AE667" s="216"/>
      <c r="AF667" s="216"/>
      <c r="AG667" s="216" t="s">
        <v>168</v>
      </c>
      <c r="AH667" s="216">
        <v>0</v>
      </c>
      <c r="AI667" s="216"/>
      <c r="AJ667" s="216"/>
      <c r="AK667" s="216"/>
      <c r="AL667" s="216"/>
      <c r="AM667" s="216"/>
      <c r="AN667" s="216"/>
      <c r="AO667" s="216"/>
      <c r="AP667" s="216"/>
      <c r="AQ667" s="216"/>
      <c r="AR667" s="216"/>
      <c r="AS667" s="216"/>
      <c r="AT667" s="216"/>
      <c r="AU667" s="216"/>
      <c r="AV667" s="216"/>
      <c r="AW667" s="216"/>
      <c r="AX667" s="216"/>
      <c r="AY667" s="216"/>
      <c r="AZ667" s="216"/>
      <c r="BA667" s="216"/>
      <c r="BB667" s="216"/>
      <c r="BC667" s="216"/>
      <c r="BD667" s="216"/>
      <c r="BE667" s="216"/>
      <c r="BF667" s="216"/>
      <c r="BG667" s="216"/>
      <c r="BH667" s="216"/>
    </row>
    <row r="668" spans="1:60" outlineLevel="1" x14ac:dyDescent="0.2">
      <c r="A668" s="223"/>
      <c r="B668" s="224"/>
      <c r="C668" s="248" t="s">
        <v>515</v>
      </c>
      <c r="D668" s="226"/>
      <c r="E668" s="227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16"/>
      <c r="Z668" s="216"/>
      <c r="AA668" s="216"/>
      <c r="AB668" s="216"/>
      <c r="AC668" s="216"/>
      <c r="AD668" s="216"/>
      <c r="AE668" s="216"/>
      <c r="AF668" s="216"/>
      <c r="AG668" s="216" t="s">
        <v>168</v>
      </c>
      <c r="AH668" s="216">
        <v>0</v>
      </c>
      <c r="AI668" s="216"/>
      <c r="AJ668" s="216"/>
      <c r="AK668" s="216"/>
      <c r="AL668" s="216"/>
      <c r="AM668" s="216"/>
      <c r="AN668" s="216"/>
      <c r="AO668" s="216"/>
      <c r="AP668" s="216"/>
      <c r="AQ668" s="216"/>
      <c r="AR668" s="216"/>
      <c r="AS668" s="216"/>
      <c r="AT668" s="216"/>
      <c r="AU668" s="216"/>
      <c r="AV668" s="216"/>
      <c r="AW668" s="216"/>
      <c r="AX668" s="216"/>
      <c r="AY668" s="216"/>
      <c r="AZ668" s="216"/>
      <c r="BA668" s="216"/>
      <c r="BB668" s="216"/>
      <c r="BC668" s="216"/>
      <c r="BD668" s="216"/>
      <c r="BE668" s="216"/>
      <c r="BF668" s="216"/>
      <c r="BG668" s="216"/>
      <c r="BH668" s="216"/>
    </row>
    <row r="669" spans="1:60" outlineLevel="1" x14ac:dyDescent="0.2">
      <c r="A669" s="223"/>
      <c r="B669" s="224"/>
      <c r="C669" s="248" t="s">
        <v>493</v>
      </c>
      <c r="D669" s="226"/>
      <c r="E669" s="227">
        <v>308.59500000000003</v>
      </c>
      <c r="F669" s="225"/>
      <c r="G669" s="225"/>
      <c r="H669" s="225"/>
      <c r="I669" s="225"/>
      <c r="J669" s="225"/>
      <c r="K669" s="225"/>
      <c r="L669" s="225"/>
      <c r="M669" s="225"/>
      <c r="N669" s="225"/>
      <c r="O669" s="225"/>
      <c r="P669" s="225"/>
      <c r="Q669" s="225"/>
      <c r="R669" s="225"/>
      <c r="S669" s="225"/>
      <c r="T669" s="225"/>
      <c r="U669" s="225"/>
      <c r="V669" s="225"/>
      <c r="W669" s="225"/>
      <c r="X669" s="225"/>
      <c r="Y669" s="216"/>
      <c r="Z669" s="216"/>
      <c r="AA669" s="216"/>
      <c r="AB669" s="216"/>
      <c r="AC669" s="216"/>
      <c r="AD669" s="216"/>
      <c r="AE669" s="216"/>
      <c r="AF669" s="216"/>
      <c r="AG669" s="216" t="s">
        <v>168</v>
      </c>
      <c r="AH669" s="216">
        <v>0</v>
      </c>
      <c r="AI669" s="216"/>
      <c r="AJ669" s="216"/>
      <c r="AK669" s="216"/>
      <c r="AL669" s="216"/>
      <c r="AM669" s="216"/>
      <c r="AN669" s="216"/>
      <c r="AO669" s="216"/>
      <c r="AP669" s="216"/>
      <c r="AQ669" s="216"/>
      <c r="AR669" s="216"/>
      <c r="AS669" s="216"/>
      <c r="AT669" s="216"/>
      <c r="AU669" s="216"/>
      <c r="AV669" s="216"/>
      <c r="AW669" s="216"/>
      <c r="AX669" s="216"/>
      <c r="AY669" s="216"/>
      <c r="AZ669" s="216"/>
      <c r="BA669" s="216"/>
      <c r="BB669" s="216"/>
      <c r="BC669" s="216"/>
      <c r="BD669" s="216"/>
      <c r="BE669" s="216"/>
      <c r="BF669" s="216"/>
      <c r="BG669" s="216"/>
      <c r="BH669" s="216"/>
    </row>
    <row r="670" spans="1:60" ht="33.75" outlineLevel="1" x14ac:dyDescent="0.2">
      <c r="A670" s="256">
        <v>72</v>
      </c>
      <c r="B670" s="257" t="s">
        <v>516</v>
      </c>
      <c r="C670" s="266" t="s">
        <v>517</v>
      </c>
      <c r="D670" s="258" t="s">
        <v>259</v>
      </c>
      <c r="E670" s="259">
        <v>1006.989</v>
      </c>
      <c r="F670" s="260"/>
      <c r="G670" s="261">
        <f>ROUND(E670*F670,2)</f>
        <v>0</v>
      </c>
      <c r="H670" s="260"/>
      <c r="I670" s="261">
        <f>ROUND(E670*H670,2)</f>
        <v>0</v>
      </c>
      <c r="J670" s="260"/>
      <c r="K670" s="261">
        <f>ROUND(E670*J670,2)</f>
        <v>0</v>
      </c>
      <c r="L670" s="261">
        <v>21</v>
      </c>
      <c r="M670" s="261">
        <f>G670*(1+L670/100)</f>
        <v>0</v>
      </c>
      <c r="N670" s="261">
        <v>5.0000000000000002E-5</v>
      </c>
      <c r="O670" s="261">
        <f>ROUND(E670*N670,2)</f>
        <v>0.05</v>
      </c>
      <c r="P670" s="261">
        <v>0</v>
      </c>
      <c r="Q670" s="261">
        <f>ROUND(E670*P670,2)</f>
        <v>0</v>
      </c>
      <c r="R670" s="261" t="s">
        <v>489</v>
      </c>
      <c r="S670" s="261" t="s">
        <v>154</v>
      </c>
      <c r="T670" s="262" t="s">
        <v>154</v>
      </c>
      <c r="U670" s="225">
        <v>0</v>
      </c>
      <c r="V670" s="225">
        <f>ROUND(E670*U670,2)</f>
        <v>0</v>
      </c>
      <c r="W670" s="225"/>
      <c r="X670" s="225" t="s">
        <v>193</v>
      </c>
      <c r="Y670" s="216"/>
      <c r="Z670" s="216"/>
      <c r="AA670" s="216"/>
      <c r="AB670" s="216"/>
      <c r="AC670" s="216"/>
      <c r="AD670" s="216"/>
      <c r="AE670" s="216"/>
      <c r="AF670" s="216"/>
      <c r="AG670" s="216" t="s">
        <v>194</v>
      </c>
      <c r="AH670" s="216"/>
      <c r="AI670" s="216"/>
      <c r="AJ670" s="216"/>
      <c r="AK670" s="216"/>
      <c r="AL670" s="216"/>
      <c r="AM670" s="216"/>
      <c r="AN670" s="216"/>
      <c r="AO670" s="216"/>
      <c r="AP670" s="216"/>
      <c r="AQ670" s="216"/>
      <c r="AR670" s="216"/>
      <c r="AS670" s="216"/>
      <c r="AT670" s="216"/>
      <c r="AU670" s="216"/>
      <c r="AV670" s="216"/>
      <c r="AW670" s="216"/>
      <c r="AX670" s="216"/>
      <c r="AY670" s="216"/>
      <c r="AZ670" s="216"/>
      <c r="BA670" s="216"/>
      <c r="BB670" s="216"/>
      <c r="BC670" s="216"/>
      <c r="BD670" s="216"/>
      <c r="BE670" s="216"/>
      <c r="BF670" s="216"/>
      <c r="BG670" s="216"/>
      <c r="BH670" s="216"/>
    </row>
    <row r="671" spans="1:60" ht="33.75" outlineLevel="1" x14ac:dyDescent="0.2">
      <c r="A671" s="235">
        <v>73</v>
      </c>
      <c r="B671" s="236" t="s">
        <v>518</v>
      </c>
      <c r="C671" s="246" t="s">
        <v>517</v>
      </c>
      <c r="D671" s="237" t="s">
        <v>259</v>
      </c>
      <c r="E671" s="238">
        <v>617.19000000000005</v>
      </c>
      <c r="F671" s="239"/>
      <c r="G671" s="240">
        <f>ROUND(E671*F671,2)</f>
        <v>0</v>
      </c>
      <c r="H671" s="239"/>
      <c r="I671" s="240">
        <f>ROUND(E671*H671,2)</f>
        <v>0</v>
      </c>
      <c r="J671" s="239"/>
      <c r="K671" s="240">
        <f>ROUND(E671*J671,2)</f>
        <v>0</v>
      </c>
      <c r="L671" s="240">
        <v>21</v>
      </c>
      <c r="M671" s="240">
        <f>G671*(1+L671/100)</f>
        <v>0</v>
      </c>
      <c r="N671" s="240">
        <v>1.2999999999999999E-4</v>
      </c>
      <c r="O671" s="240">
        <f>ROUND(E671*N671,2)</f>
        <v>0.08</v>
      </c>
      <c r="P671" s="240">
        <v>0</v>
      </c>
      <c r="Q671" s="240">
        <f>ROUND(E671*P671,2)</f>
        <v>0</v>
      </c>
      <c r="R671" s="240" t="s">
        <v>489</v>
      </c>
      <c r="S671" s="240" t="s">
        <v>154</v>
      </c>
      <c r="T671" s="241" t="s">
        <v>154</v>
      </c>
      <c r="U671" s="225">
        <v>0</v>
      </c>
      <c r="V671" s="225">
        <f>ROUND(E671*U671,2)</f>
        <v>0</v>
      </c>
      <c r="W671" s="225"/>
      <c r="X671" s="225" t="s">
        <v>193</v>
      </c>
      <c r="Y671" s="216"/>
      <c r="Z671" s="216"/>
      <c r="AA671" s="216"/>
      <c r="AB671" s="216"/>
      <c r="AC671" s="216"/>
      <c r="AD671" s="216"/>
      <c r="AE671" s="216"/>
      <c r="AF671" s="216"/>
      <c r="AG671" s="216" t="s">
        <v>194</v>
      </c>
      <c r="AH671" s="216"/>
      <c r="AI671" s="216"/>
      <c r="AJ671" s="216"/>
      <c r="AK671" s="216"/>
      <c r="AL671" s="216"/>
      <c r="AM671" s="216"/>
      <c r="AN671" s="216"/>
      <c r="AO671" s="216"/>
      <c r="AP671" s="216"/>
      <c r="AQ671" s="216"/>
      <c r="AR671" s="216"/>
      <c r="AS671" s="216"/>
      <c r="AT671" s="216"/>
      <c r="AU671" s="216"/>
      <c r="AV671" s="216"/>
      <c r="AW671" s="216"/>
      <c r="AX671" s="216"/>
      <c r="AY671" s="216"/>
      <c r="AZ671" s="216"/>
      <c r="BA671" s="216"/>
      <c r="BB671" s="216"/>
      <c r="BC671" s="216"/>
      <c r="BD671" s="216"/>
      <c r="BE671" s="216"/>
      <c r="BF671" s="216"/>
      <c r="BG671" s="216"/>
      <c r="BH671" s="216"/>
    </row>
    <row r="672" spans="1:60" outlineLevel="1" x14ac:dyDescent="0.2">
      <c r="A672" s="223"/>
      <c r="B672" s="224"/>
      <c r="C672" s="248" t="s">
        <v>197</v>
      </c>
      <c r="D672" s="226"/>
      <c r="E672" s="227"/>
      <c r="F672" s="225"/>
      <c r="G672" s="225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  <c r="U672" s="225"/>
      <c r="V672" s="225"/>
      <c r="W672" s="225"/>
      <c r="X672" s="225"/>
      <c r="Y672" s="216"/>
      <c r="Z672" s="216"/>
      <c r="AA672" s="216"/>
      <c r="AB672" s="216"/>
      <c r="AC672" s="216"/>
      <c r="AD672" s="216"/>
      <c r="AE672" s="216"/>
      <c r="AF672" s="216"/>
      <c r="AG672" s="216" t="s">
        <v>168</v>
      </c>
      <c r="AH672" s="216">
        <v>0</v>
      </c>
      <c r="AI672" s="216"/>
      <c r="AJ672" s="216"/>
      <c r="AK672" s="216"/>
      <c r="AL672" s="216"/>
      <c r="AM672" s="216"/>
      <c r="AN672" s="216"/>
      <c r="AO672" s="216"/>
      <c r="AP672" s="216"/>
      <c r="AQ672" s="216"/>
      <c r="AR672" s="216"/>
      <c r="AS672" s="216"/>
      <c r="AT672" s="216"/>
      <c r="AU672" s="216"/>
      <c r="AV672" s="216"/>
      <c r="AW672" s="216"/>
      <c r="AX672" s="216"/>
      <c r="AY672" s="216"/>
      <c r="AZ672" s="216"/>
      <c r="BA672" s="216"/>
      <c r="BB672" s="216"/>
      <c r="BC672" s="216"/>
      <c r="BD672" s="216"/>
      <c r="BE672" s="216"/>
      <c r="BF672" s="216"/>
      <c r="BG672" s="216"/>
      <c r="BH672" s="216"/>
    </row>
    <row r="673" spans="1:60" outlineLevel="1" x14ac:dyDescent="0.2">
      <c r="A673" s="223"/>
      <c r="B673" s="224"/>
      <c r="C673" s="248" t="s">
        <v>315</v>
      </c>
      <c r="D673" s="226"/>
      <c r="E673" s="227"/>
      <c r="F673" s="225"/>
      <c r="G673" s="225"/>
      <c r="H673" s="225"/>
      <c r="I673" s="225"/>
      <c r="J673" s="225"/>
      <c r="K673" s="225"/>
      <c r="L673" s="225"/>
      <c r="M673" s="225"/>
      <c r="N673" s="225"/>
      <c r="O673" s="225"/>
      <c r="P673" s="225"/>
      <c r="Q673" s="225"/>
      <c r="R673" s="225"/>
      <c r="S673" s="225"/>
      <c r="T673" s="225"/>
      <c r="U673" s="225"/>
      <c r="V673" s="225"/>
      <c r="W673" s="225"/>
      <c r="X673" s="225"/>
      <c r="Y673" s="216"/>
      <c r="Z673" s="216"/>
      <c r="AA673" s="216"/>
      <c r="AB673" s="216"/>
      <c r="AC673" s="216"/>
      <c r="AD673" s="216"/>
      <c r="AE673" s="216"/>
      <c r="AF673" s="216"/>
      <c r="AG673" s="216" t="s">
        <v>168</v>
      </c>
      <c r="AH673" s="216">
        <v>0</v>
      </c>
      <c r="AI673" s="216"/>
      <c r="AJ673" s="216"/>
      <c r="AK673" s="216"/>
      <c r="AL673" s="216"/>
      <c r="AM673" s="216"/>
      <c r="AN673" s="216"/>
      <c r="AO673" s="216"/>
      <c r="AP673" s="216"/>
      <c r="AQ673" s="216"/>
      <c r="AR673" s="216"/>
      <c r="AS673" s="216"/>
      <c r="AT673" s="216"/>
      <c r="AU673" s="216"/>
      <c r="AV673" s="216"/>
      <c r="AW673" s="216"/>
      <c r="AX673" s="216"/>
      <c r="AY673" s="216"/>
      <c r="AZ673" s="216"/>
      <c r="BA673" s="216"/>
      <c r="BB673" s="216"/>
      <c r="BC673" s="216"/>
      <c r="BD673" s="216"/>
      <c r="BE673" s="216"/>
      <c r="BF673" s="216"/>
      <c r="BG673" s="216"/>
      <c r="BH673" s="216"/>
    </row>
    <row r="674" spans="1:60" outlineLevel="1" x14ac:dyDescent="0.2">
      <c r="A674" s="223"/>
      <c r="B674" s="224"/>
      <c r="C674" s="248" t="s">
        <v>492</v>
      </c>
      <c r="D674" s="226"/>
      <c r="E674" s="227"/>
      <c r="F674" s="225"/>
      <c r="G674" s="225"/>
      <c r="H674" s="225"/>
      <c r="I674" s="225"/>
      <c r="J674" s="225"/>
      <c r="K674" s="225"/>
      <c r="L674" s="225"/>
      <c r="M674" s="225"/>
      <c r="N674" s="225"/>
      <c r="O674" s="225"/>
      <c r="P674" s="225"/>
      <c r="Q674" s="225"/>
      <c r="R674" s="225"/>
      <c r="S674" s="225"/>
      <c r="T674" s="225"/>
      <c r="U674" s="225"/>
      <c r="V674" s="225"/>
      <c r="W674" s="225"/>
      <c r="X674" s="225"/>
      <c r="Y674" s="216"/>
      <c r="Z674" s="216"/>
      <c r="AA674" s="216"/>
      <c r="AB674" s="216"/>
      <c r="AC674" s="216"/>
      <c r="AD674" s="216"/>
      <c r="AE674" s="216"/>
      <c r="AF674" s="216"/>
      <c r="AG674" s="216" t="s">
        <v>168</v>
      </c>
      <c r="AH674" s="216">
        <v>0</v>
      </c>
      <c r="AI674" s="216"/>
      <c r="AJ674" s="216"/>
      <c r="AK674" s="216"/>
      <c r="AL674" s="216"/>
      <c r="AM674" s="216"/>
      <c r="AN674" s="216"/>
      <c r="AO674" s="216"/>
      <c r="AP674" s="216"/>
      <c r="AQ674" s="216"/>
      <c r="AR674" s="216"/>
      <c r="AS674" s="216"/>
      <c r="AT674" s="216"/>
      <c r="AU674" s="216"/>
      <c r="AV674" s="216"/>
      <c r="AW674" s="216"/>
      <c r="AX674" s="216"/>
      <c r="AY674" s="216"/>
      <c r="AZ674" s="216"/>
      <c r="BA674" s="216"/>
      <c r="BB674" s="216"/>
      <c r="BC674" s="216"/>
      <c r="BD674" s="216"/>
      <c r="BE674" s="216"/>
      <c r="BF674" s="216"/>
      <c r="BG674" s="216"/>
      <c r="BH674" s="216"/>
    </row>
    <row r="675" spans="1:60" outlineLevel="1" x14ac:dyDescent="0.2">
      <c r="A675" s="223"/>
      <c r="B675" s="224"/>
      <c r="C675" s="248" t="s">
        <v>500</v>
      </c>
      <c r="D675" s="226"/>
      <c r="E675" s="227">
        <v>617.19000000000005</v>
      </c>
      <c r="F675" s="225"/>
      <c r="G675" s="225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225"/>
      <c r="T675" s="225"/>
      <c r="U675" s="225"/>
      <c r="V675" s="225"/>
      <c r="W675" s="225"/>
      <c r="X675" s="225"/>
      <c r="Y675" s="216"/>
      <c r="Z675" s="216"/>
      <c r="AA675" s="216"/>
      <c r="AB675" s="216"/>
      <c r="AC675" s="216"/>
      <c r="AD675" s="216"/>
      <c r="AE675" s="216"/>
      <c r="AF675" s="216"/>
      <c r="AG675" s="216" t="s">
        <v>168</v>
      </c>
      <c r="AH675" s="216">
        <v>0</v>
      </c>
      <c r="AI675" s="216"/>
      <c r="AJ675" s="216"/>
      <c r="AK675" s="216"/>
      <c r="AL675" s="216"/>
      <c r="AM675" s="216"/>
      <c r="AN675" s="216"/>
      <c r="AO675" s="216"/>
      <c r="AP675" s="216"/>
      <c r="AQ675" s="216"/>
      <c r="AR675" s="216"/>
      <c r="AS675" s="216"/>
      <c r="AT675" s="216"/>
      <c r="AU675" s="216"/>
      <c r="AV675" s="216"/>
      <c r="AW675" s="216"/>
      <c r="AX675" s="216"/>
      <c r="AY675" s="216"/>
      <c r="AZ675" s="216"/>
      <c r="BA675" s="216"/>
      <c r="BB675" s="216"/>
      <c r="BC675" s="216"/>
      <c r="BD675" s="216"/>
      <c r="BE675" s="216"/>
      <c r="BF675" s="216"/>
      <c r="BG675" s="216"/>
      <c r="BH675" s="216"/>
    </row>
    <row r="676" spans="1:60" outlineLevel="1" x14ac:dyDescent="0.2">
      <c r="A676" s="223"/>
      <c r="B676" s="224"/>
      <c r="C676" s="248" t="s">
        <v>501</v>
      </c>
      <c r="D676" s="226"/>
      <c r="E676" s="227"/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16"/>
      <c r="Z676" s="216"/>
      <c r="AA676" s="216"/>
      <c r="AB676" s="216"/>
      <c r="AC676" s="216"/>
      <c r="AD676" s="216"/>
      <c r="AE676" s="216"/>
      <c r="AF676" s="216"/>
      <c r="AG676" s="216" t="s">
        <v>168</v>
      </c>
      <c r="AH676" s="216">
        <v>0</v>
      </c>
      <c r="AI676" s="216"/>
      <c r="AJ676" s="216"/>
      <c r="AK676" s="216"/>
      <c r="AL676" s="216"/>
      <c r="AM676" s="216"/>
      <c r="AN676" s="216"/>
      <c r="AO676" s="216"/>
      <c r="AP676" s="216"/>
      <c r="AQ676" s="216"/>
      <c r="AR676" s="216"/>
      <c r="AS676" s="216"/>
      <c r="AT676" s="216"/>
      <c r="AU676" s="216"/>
      <c r="AV676" s="216"/>
      <c r="AW676" s="216"/>
      <c r="AX676" s="216"/>
      <c r="AY676" s="216"/>
      <c r="AZ676" s="216"/>
      <c r="BA676" s="216"/>
      <c r="BB676" s="216"/>
      <c r="BC676" s="216"/>
      <c r="BD676" s="216"/>
      <c r="BE676" s="216"/>
      <c r="BF676" s="216"/>
      <c r="BG676" s="216"/>
      <c r="BH676" s="216"/>
    </row>
    <row r="677" spans="1:60" outlineLevel="1" x14ac:dyDescent="0.2">
      <c r="A677" s="256">
        <v>74</v>
      </c>
      <c r="B677" s="257" t="s">
        <v>519</v>
      </c>
      <c r="C677" s="266" t="s">
        <v>520</v>
      </c>
      <c r="D677" s="258" t="s">
        <v>259</v>
      </c>
      <c r="E677" s="259">
        <v>503.49450000000002</v>
      </c>
      <c r="F677" s="260"/>
      <c r="G677" s="261">
        <f>ROUND(E677*F677,2)</f>
        <v>0</v>
      </c>
      <c r="H677" s="260"/>
      <c r="I677" s="261">
        <f>ROUND(E677*H677,2)</f>
        <v>0</v>
      </c>
      <c r="J677" s="260"/>
      <c r="K677" s="261">
        <f>ROUND(E677*J677,2)</f>
        <v>0</v>
      </c>
      <c r="L677" s="261">
        <v>21</v>
      </c>
      <c r="M677" s="261">
        <f>G677*(1+L677/100)</f>
        <v>0</v>
      </c>
      <c r="N677" s="261">
        <v>0</v>
      </c>
      <c r="O677" s="261">
        <f>ROUND(E677*N677,2)</f>
        <v>0</v>
      </c>
      <c r="P677" s="261">
        <v>0</v>
      </c>
      <c r="Q677" s="261">
        <f>ROUND(E677*P677,2)</f>
        <v>0</v>
      </c>
      <c r="R677" s="261" t="s">
        <v>489</v>
      </c>
      <c r="S677" s="261" t="s">
        <v>154</v>
      </c>
      <c r="T677" s="262" t="s">
        <v>154</v>
      </c>
      <c r="U677" s="225">
        <v>1.7999999999999999E-2</v>
      </c>
      <c r="V677" s="225">
        <f>ROUND(E677*U677,2)</f>
        <v>9.06</v>
      </c>
      <c r="W677" s="225"/>
      <c r="X677" s="225" t="s">
        <v>193</v>
      </c>
      <c r="Y677" s="216"/>
      <c r="Z677" s="216"/>
      <c r="AA677" s="216"/>
      <c r="AB677" s="216"/>
      <c r="AC677" s="216"/>
      <c r="AD677" s="216"/>
      <c r="AE677" s="216"/>
      <c r="AF677" s="216"/>
      <c r="AG677" s="216" t="s">
        <v>194</v>
      </c>
      <c r="AH677" s="216"/>
      <c r="AI677" s="216"/>
      <c r="AJ677" s="216"/>
      <c r="AK677" s="216"/>
      <c r="AL677" s="216"/>
      <c r="AM677" s="216"/>
      <c r="AN677" s="216"/>
      <c r="AO677" s="216"/>
      <c r="AP677" s="216"/>
      <c r="AQ677" s="216"/>
      <c r="AR677" s="216"/>
      <c r="AS677" s="216"/>
      <c r="AT677" s="216"/>
      <c r="AU677" s="216"/>
      <c r="AV677" s="216"/>
      <c r="AW677" s="216"/>
      <c r="AX677" s="216"/>
      <c r="AY677" s="216"/>
      <c r="AZ677" s="216"/>
      <c r="BA677" s="216"/>
      <c r="BB677" s="216"/>
      <c r="BC677" s="216"/>
      <c r="BD677" s="216"/>
      <c r="BE677" s="216"/>
      <c r="BF677" s="216"/>
      <c r="BG677" s="216"/>
      <c r="BH677" s="216"/>
    </row>
    <row r="678" spans="1:60" outlineLevel="1" x14ac:dyDescent="0.2">
      <c r="A678" s="256">
        <v>75</v>
      </c>
      <c r="B678" s="257" t="s">
        <v>521</v>
      </c>
      <c r="C678" s="266" t="s">
        <v>520</v>
      </c>
      <c r="D678" s="258" t="s">
        <v>259</v>
      </c>
      <c r="E678" s="259">
        <v>308.59500000000003</v>
      </c>
      <c r="F678" s="260"/>
      <c r="G678" s="261">
        <f>ROUND(E678*F678,2)</f>
        <v>0</v>
      </c>
      <c r="H678" s="260"/>
      <c r="I678" s="261">
        <f>ROUND(E678*H678,2)</f>
        <v>0</v>
      </c>
      <c r="J678" s="260"/>
      <c r="K678" s="261">
        <f>ROUND(E678*J678,2)</f>
        <v>0</v>
      </c>
      <c r="L678" s="261">
        <v>21</v>
      </c>
      <c r="M678" s="261">
        <f>G678*(1+L678/100)</f>
        <v>0</v>
      </c>
      <c r="N678" s="261">
        <v>0</v>
      </c>
      <c r="O678" s="261">
        <f>ROUND(E678*N678,2)</f>
        <v>0</v>
      </c>
      <c r="P678" s="261">
        <v>0</v>
      </c>
      <c r="Q678" s="261">
        <f>ROUND(E678*P678,2)</f>
        <v>0</v>
      </c>
      <c r="R678" s="261" t="s">
        <v>489</v>
      </c>
      <c r="S678" s="261" t="s">
        <v>154</v>
      </c>
      <c r="T678" s="262" t="s">
        <v>154</v>
      </c>
      <c r="U678" s="225">
        <v>2.4E-2</v>
      </c>
      <c r="V678" s="225">
        <f>ROUND(E678*U678,2)</f>
        <v>7.41</v>
      </c>
      <c r="W678" s="225"/>
      <c r="X678" s="225" t="s">
        <v>193</v>
      </c>
      <c r="Y678" s="216"/>
      <c r="Z678" s="216"/>
      <c r="AA678" s="216"/>
      <c r="AB678" s="216"/>
      <c r="AC678" s="216"/>
      <c r="AD678" s="216"/>
      <c r="AE678" s="216"/>
      <c r="AF678" s="216"/>
      <c r="AG678" s="216" t="s">
        <v>194</v>
      </c>
      <c r="AH678" s="216"/>
      <c r="AI678" s="216"/>
      <c r="AJ678" s="216"/>
      <c r="AK678" s="216"/>
      <c r="AL678" s="216"/>
      <c r="AM678" s="216"/>
      <c r="AN678" s="216"/>
      <c r="AO678" s="216"/>
      <c r="AP678" s="216"/>
      <c r="AQ678" s="216"/>
      <c r="AR678" s="216"/>
      <c r="AS678" s="216"/>
      <c r="AT678" s="216"/>
      <c r="AU678" s="216"/>
      <c r="AV678" s="216"/>
      <c r="AW678" s="216"/>
      <c r="AX678" s="216"/>
      <c r="AY678" s="216"/>
      <c r="AZ678" s="216"/>
      <c r="BA678" s="216"/>
      <c r="BB678" s="216"/>
      <c r="BC678" s="216"/>
      <c r="BD678" s="216"/>
      <c r="BE678" s="216"/>
      <c r="BF678" s="216"/>
      <c r="BG678" s="216"/>
      <c r="BH678" s="216"/>
    </row>
    <row r="679" spans="1:60" x14ac:dyDescent="0.2">
      <c r="A679" s="229" t="s">
        <v>149</v>
      </c>
      <c r="B679" s="230" t="s">
        <v>92</v>
      </c>
      <c r="C679" s="245" t="s">
        <v>93</v>
      </c>
      <c r="D679" s="231"/>
      <c r="E679" s="232"/>
      <c r="F679" s="233"/>
      <c r="G679" s="233">
        <f>SUMIF(AG680:AG720,"&lt;&gt;NOR",G680:G720)</f>
        <v>0</v>
      </c>
      <c r="H679" s="233"/>
      <c r="I679" s="233">
        <f>SUM(I680:I720)</f>
        <v>0</v>
      </c>
      <c r="J679" s="233"/>
      <c r="K679" s="233">
        <f>SUM(K680:K720)</f>
        <v>0</v>
      </c>
      <c r="L679" s="233"/>
      <c r="M679" s="233">
        <f>SUM(M680:M720)</f>
        <v>0</v>
      </c>
      <c r="N679" s="233"/>
      <c r="O679" s="233">
        <f>SUM(O680:O720)</f>
        <v>7.0000000000000007E-2</v>
      </c>
      <c r="P679" s="233"/>
      <c r="Q679" s="233">
        <f>SUM(Q680:Q720)</f>
        <v>0</v>
      </c>
      <c r="R679" s="233"/>
      <c r="S679" s="233"/>
      <c r="T679" s="234"/>
      <c r="U679" s="228"/>
      <c r="V679" s="228">
        <f>SUM(V680:V720)</f>
        <v>286.17999999999995</v>
      </c>
      <c r="W679" s="228"/>
      <c r="X679" s="228"/>
      <c r="AG679" t="s">
        <v>150</v>
      </c>
    </row>
    <row r="680" spans="1:60" ht="56.25" outlineLevel="1" x14ac:dyDescent="0.2">
      <c r="A680" s="235">
        <v>76</v>
      </c>
      <c r="B680" s="236" t="s">
        <v>522</v>
      </c>
      <c r="C680" s="246" t="s">
        <v>523</v>
      </c>
      <c r="D680" s="237" t="s">
        <v>259</v>
      </c>
      <c r="E680" s="238">
        <v>50</v>
      </c>
      <c r="F680" s="239"/>
      <c r="G680" s="240">
        <f>ROUND(E680*F680,2)</f>
        <v>0</v>
      </c>
      <c r="H680" s="239"/>
      <c r="I680" s="240">
        <f>ROUND(E680*H680,2)</f>
        <v>0</v>
      </c>
      <c r="J680" s="239"/>
      <c r="K680" s="240">
        <f>ROUND(E680*J680,2)</f>
        <v>0</v>
      </c>
      <c r="L680" s="240">
        <v>21</v>
      </c>
      <c r="M680" s="240">
        <f>G680*(1+L680/100)</f>
        <v>0</v>
      </c>
      <c r="N680" s="240">
        <v>4.0000000000000003E-5</v>
      </c>
      <c r="O680" s="240">
        <f>ROUND(E680*N680,2)</f>
        <v>0</v>
      </c>
      <c r="P680" s="240">
        <v>0</v>
      </c>
      <c r="Q680" s="240">
        <f>ROUND(E680*P680,2)</f>
        <v>0</v>
      </c>
      <c r="R680" s="240" t="s">
        <v>279</v>
      </c>
      <c r="S680" s="240" t="s">
        <v>154</v>
      </c>
      <c r="T680" s="241" t="s">
        <v>154</v>
      </c>
      <c r="U680" s="225">
        <v>0.308</v>
      </c>
      <c r="V680" s="225">
        <f>ROUND(E680*U680,2)</f>
        <v>15.4</v>
      </c>
      <c r="W680" s="225"/>
      <c r="X680" s="225" t="s">
        <v>193</v>
      </c>
      <c r="Y680" s="216"/>
      <c r="Z680" s="216"/>
      <c r="AA680" s="216"/>
      <c r="AB680" s="216"/>
      <c r="AC680" s="216"/>
      <c r="AD680" s="216"/>
      <c r="AE680" s="216"/>
      <c r="AF680" s="216"/>
      <c r="AG680" s="216" t="s">
        <v>194</v>
      </c>
      <c r="AH680" s="216"/>
      <c r="AI680" s="216"/>
      <c r="AJ680" s="216"/>
      <c r="AK680" s="216"/>
      <c r="AL680" s="216"/>
      <c r="AM680" s="216"/>
      <c r="AN680" s="216"/>
      <c r="AO680" s="216"/>
      <c r="AP680" s="216"/>
      <c r="AQ680" s="216"/>
      <c r="AR680" s="216"/>
      <c r="AS680" s="216"/>
      <c r="AT680" s="216"/>
      <c r="AU680" s="216"/>
      <c r="AV680" s="216"/>
      <c r="AW680" s="216"/>
      <c r="AX680" s="216"/>
      <c r="AY680" s="216"/>
      <c r="AZ680" s="216"/>
      <c r="BA680" s="216"/>
      <c r="BB680" s="216"/>
      <c r="BC680" s="216"/>
      <c r="BD680" s="216"/>
      <c r="BE680" s="216"/>
      <c r="BF680" s="216"/>
      <c r="BG680" s="216"/>
      <c r="BH680" s="216"/>
    </row>
    <row r="681" spans="1:60" outlineLevel="1" x14ac:dyDescent="0.2">
      <c r="A681" s="223"/>
      <c r="B681" s="224"/>
      <c r="C681" s="248" t="s">
        <v>366</v>
      </c>
      <c r="D681" s="226"/>
      <c r="E681" s="227"/>
      <c r="F681" s="225"/>
      <c r="G681" s="225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  <c r="U681" s="225"/>
      <c r="V681" s="225"/>
      <c r="W681" s="225"/>
      <c r="X681" s="225"/>
      <c r="Y681" s="216"/>
      <c r="Z681" s="216"/>
      <c r="AA681" s="216"/>
      <c r="AB681" s="216"/>
      <c r="AC681" s="216"/>
      <c r="AD681" s="216"/>
      <c r="AE681" s="216"/>
      <c r="AF681" s="216"/>
      <c r="AG681" s="216" t="s">
        <v>168</v>
      </c>
      <c r="AH681" s="216">
        <v>0</v>
      </c>
      <c r="AI681" s="216"/>
      <c r="AJ681" s="216"/>
      <c r="AK681" s="216"/>
      <c r="AL681" s="216"/>
      <c r="AM681" s="216"/>
      <c r="AN681" s="216"/>
      <c r="AO681" s="216"/>
      <c r="AP681" s="216"/>
      <c r="AQ681" s="216"/>
      <c r="AR681" s="216"/>
      <c r="AS681" s="216"/>
      <c r="AT681" s="216"/>
      <c r="AU681" s="216"/>
      <c r="AV681" s="216"/>
      <c r="AW681" s="216"/>
      <c r="AX681" s="216"/>
      <c r="AY681" s="216"/>
      <c r="AZ681" s="216"/>
      <c r="BA681" s="216"/>
      <c r="BB681" s="216"/>
      <c r="BC681" s="216"/>
      <c r="BD681" s="216"/>
      <c r="BE681" s="216"/>
      <c r="BF681" s="216"/>
      <c r="BG681" s="216"/>
      <c r="BH681" s="216"/>
    </row>
    <row r="682" spans="1:60" outlineLevel="1" x14ac:dyDescent="0.2">
      <c r="A682" s="223"/>
      <c r="B682" s="224"/>
      <c r="C682" s="248" t="s">
        <v>524</v>
      </c>
      <c r="D682" s="226"/>
      <c r="E682" s="227">
        <v>50</v>
      </c>
      <c r="F682" s="225"/>
      <c r="G682" s="225"/>
      <c r="H682" s="225"/>
      <c r="I682" s="225"/>
      <c r="J682" s="225"/>
      <c r="K682" s="225"/>
      <c r="L682" s="225"/>
      <c r="M682" s="225"/>
      <c r="N682" s="225"/>
      <c r="O682" s="225"/>
      <c r="P682" s="225"/>
      <c r="Q682" s="225"/>
      <c r="R682" s="225"/>
      <c r="S682" s="225"/>
      <c r="T682" s="225"/>
      <c r="U682" s="225"/>
      <c r="V682" s="225"/>
      <c r="W682" s="225"/>
      <c r="X682" s="225"/>
      <c r="Y682" s="216"/>
      <c r="Z682" s="216"/>
      <c r="AA682" s="216"/>
      <c r="AB682" s="216"/>
      <c r="AC682" s="216"/>
      <c r="AD682" s="216"/>
      <c r="AE682" s="216"/>
      <c r="AF682" s="216"/>
      <c r="AG682" s="216" t="s">
        <v>168</v>
      </c>
      <c r="AH682" s="216">
        <v>0</v>
      </c>
      <c r="AI682" s="216"/>
      <c r="AJ682" s="216"/>
      <c r="AK682" s="216"/>
      <c r="AL682" s="216"/>
      <c r="AM682" s="216"/>
      <c r="AN682" s="216"/>
      <c r="AO682" s="216"/>
      <c r="AP682" s="216"/>
      <c r="AQ682" s="216"/>
      <c r="AR682" s="216"/>
      <c r="AS682" s="216"/>
      <c r="AT682" s="216"/>
      <c r="AU682" s="216"/>
      <c r="AV682" s="216"/>
      <c r="AW682" s="216"/>
      <c r="AX682" s="216"/>
      <c r="AY682" s="216"/>
      <c r="AZ682" s="216"/>
      <c r="BA682" s="216"/>
      <c r="BB682" s="216"/>
      <c r="BC682" s="216"/>
      <c r="BD682" s="216"/>
      <c r="BE682" s="216"/>
      <c r="BF682" s="216"/>
      <c r="BG682" s="216"/>
      <c r="BH682" s="216"/>
    </row>
    <row r="683" spans="1:60" ht="56.25" outlineLevel="1" x14ac:dyDescent="0.2">
      <c r="A683" s="235">
        <v>77</v>
      </c>
      <c r="B683" s="236" t="s">
        <v>525</v>
      </c>
      <c r="C683" s="246" t="s">
        <v>526</v>
      </c>
      <c r="D683" s="237" t="s">
        <v>259</v>
      </c>
      <c r="E683" s="238">
        <v>750</v>
      </c>
      <c r="F683" s="239"/>
      <c r="G683" s="240">
        <f>ROUND(E683*F683,2)</f>
        <v>0</v>
      </c>
      <c r="H683" s="239"/>
      <c r="I683" s="240">
        <f>ROUND(E683*H683,2)</f>
        <v>0</v>
      </c>
      <c r="J683" s="239"/>
      <c r="K683" s="240">
        <f>ROUND(E683*J683,2)</f>
        <v>0</v>
      </c>
      <c r="L683" s="240">
        <v>21</v>
      </c>
      <c r="M683" s="240">
        <f>G683*(1+L683/100)</f>
        <v>0</v>
      </c>
      <c r="N683" s="240">
        <v>4.0000000000000003E-5</v>
      </c>
      <c r="O683" s="240">
        <f>ROUND(E683*N683,2)</f>
        <v>0.03</v>
      </c>
      <c r="P683" s="240">
        <v>0</v>
      </c>
      <c r="Q683" s="240">
        <f>ROUND(E683*P683,2)</f>
        <v>0</v>
      </c>
      <c r="R683" s="240" t="s">
        <v>279</v>
      </c>
      <c r="S683" s="240" t="s">
        <v>154</v>
      </c>
      <c r="T683" s="241" t="s">
        <v>154</v>
      </c>
      <c r="U683" s="225">
        <v>0.35399999999999998</v>
      </c>
      <c r="V683" s="225">
        <f>ROUND(E683*U683,2)</f>
        <v>265.5</v>
      </c>
      <c r="W683" s="225"/>
      <c r="X683" s="225" t="s">
        <v>193</v>
      </c>
      <c r="Y683" s="216"/>
      <c r="Z683" s="216"/>
      <c r="AA683" s="216"/>
      <c r="AB683" s="216"/>
      <c r="AC683" s="216"/>
      <c r="AD683" s="216"/>
      <c r="AE683" s="216"/>
      <c r="AF683" s="216"/>
      <c r="AG683" s="216" t="s">
        <v>194</v>
      </c>
      <c r="AH683" s="216"/>
      <c r="AI683" s="216"/>
      <c r="AJ683" s="216"/>
      <c r="AK683" s="216"/>
      <c r="AL683" s="216"/>
      <c r="AM683" s="216"/>
      <c r="AN683" s="216"/>
      <c r="AO683" s="216"/>
      <c r="AP683" s="216"/>
      <c r="AQ683" s="216"/>
      <c r="AR683" s="216"/>
      <c r="AS683" s="216"/>
      <c r="AT683" s="216"/>
      <c r="AU683" s="216"/>
      <c r="AV683" s="216"/>
      <c r="AW683" s="216"/>
      <c r="AX683" s="216"/>
      <c r="AY683" s="216"/>
      <c r="AZ683" s="216"/>
      <c r="BA683" s="216"/>
      <c r="BB683" s="216"/>
      <c r="BC683" s="216"/>
      <c r="BD683" s="216"/>
      <c r="BE683" s="216"/>
      <c r="BF683" s="216"/>
      <c r="BG683" s="216"/>
      <c r="BH683" s="216"/>
    </row>
    <row r="684" spans="1:60" outlineLevel="1" x14ac:dyDescent="0.2">
      <c r="A684" s="223"/>
      <c r="B684" s="224"/>
      <c r="C684" s="248" t="s">
        <v>197</v>
      </c>
      <c r="D684" s="226"/>
      <c r="E684" s="227"/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16"/>
      <c r="Z684" s="216"/>
      <c r="AA684" s="216"/>
      <c r="AB684" s="216"/>
      <c r="AC684" s="216"/>
      <c r="AD684" s="216"/>
      <c r="AE684" s="216"/>
      <c r="AF684" s="216"/>
      <c r="AG684" s="216" t="s">
        <v>168</v>
      </c>
      <c r="AH684" s="216">
        <v>0</v>
      </c>
      <c r="AI684" s="216"/>
      <c r="AJ684" s="216"/>
      <c r="AK684" s="216"/>
      <c r="AL684" s="216"/>
      <c r="AM684" s="216"/>
      <c r="AN684" s="216"/>
      <c r="AO684" s="216"/>
      <c r="AP684" s="216"/>
      <c r="AQ684" s="216"/>
      <c r="AR684" s="216"/>
      <c r="AS684" s="216"/>
      <c r="AT684" s="216"/>
      <c r="AU684" s="216"/>
      <c r="AV684" s="216"/>
      <c r="AW684" s="216"/>
      <c r="AX684" s="216"/>
      <c r="AY684" s="216"/>
      <c r="AZ684" s="216"/>
      <c r="BA684" s="216"/>
      <c r="BB684" s="216"/>
      <c r="BC684" s="216"/>
      <c r="BD684" s="216"/>
      <c r="BE684" s="216"/>
      <c r="BF684" s="216"/>
      <c r="BG684" s="216"/>
      <c r="BH684" s="216"/>
    </row>
    <row r="685" spans="1:60" outlineLevel="1" x14ac:dyDescent="0.2">
      <c r="A685" s="223"/>
      <c r="B685" s="224"/>
      <c r="C685" s="248" t="s">
        <v>527</v>
      </c>
      <c r="D685" s="226"/>
      <c r="E685" s="227">
        <v>750</v>
      </c>
      <c r="F685" s="225"/>
      <c r="G685" s="225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  <c r="R685" s="225"/>
      <c r="S685" s="225"/>
      <c r="T685" s="225"/>
      <c r="U685" s="225"/>
      <c r="V685" s="225"/>
      <c r="W685" s="225"/>
      <c r="X685" s="225"/>
      <c r="Y685" s="216"/>
      <c r="Z685" s="216"/>
      <c r="AA685" s="216"/>
      <c r="AB685" s="216"/>
      <c r="AC685" s="216"/>
      <c r="AD685" s="216"/>
      <c r="AE685" s="216"/>
      <c r="AF685" s="216"/>
      <c r="AG685" s="216" t="s">
        <v>168</v>
      </c>
      <c r="AH685" s="216">
        <v>0</v>
      </c>
      <c r="AI685" s="216"/>
      <c r="AJ685" s="216"/>
      <c r="AK685" s="216"/>
      <c r="AL685" s="216"/>
      <c r="AM685" s="216"/>
      <c r="AN685" s="216"/>
      <c r="AO685" s="216"/>
      <c r="AP685" s="216"/>
      <c r="AQ685" s="216"/>
      <c r="AR685" s="216"/>
      <c r="AS685" s="216"/>
      <c r="AT685" s="216"/>
      <c r="AU685" s="216"/>
      <c r="AV685" s="216"/>
      <c r="AW685" s="216"/>
      <c r="AX685" s="216"/>
      <c r="AY685" s="216"/>
      <c r="AZ685" s="216"/>
      <c r="BA685" s="216"/>
      <c r="BB685" s="216"/>
      <c r="BC685" s="216"/>
      <c r="BD685" s="216"/>
      <c r="BE685" s="216"/>
      <c r="BF685" s="216"/>
      <c r="BG685" s="216"/>
      <c r="BH685" s="216"/>
    </row>
    <row r="686" spans="1:60" ht="22.5" outlineLevel="1" x14ac:dyDescent="0.2">
      <c r="A686" s="235">
        <v>78</v>
      </c>
      <c r="B686" s="236" t="s">
        <v>528</v>
      </c>
      <c r="C686" s="246" t="s">
        <v>529</v>
      </c>
      <c r="D686" s="237" t="s">
        <v>252</v>
      </c>
      <c r="E686" s="238">
        <v>4.8</v>
      </c>
      <c r="F686" s="239"/>
      <c r="G686" s="240">
        <f>ROUND(E686*F686,2)</f>
        <v>0</v>
      </c>
      <c r="H686" s="239"/>
      <c r="I686" s="240">
        <f>ROUND(E686*H686,2)</f>
        <v>0</v>
      </c>
      <c r="J686" s="239"/>
      <c r="K686" s="240">
        <f>ROUND(E686*J686,2)</f>
        <v>0</v>
      </c>
      <c r="L686" s="240">
        <v>21</v>
      </c>
      <c r="M686" s="240">
        <f>G686*(1+L686/100)</f>
        <v>0</v>
      </c>
      <c r="N686" s="240">
        <v>8.8500000000000002E-3</v>
      </c>
      <c r="O686" s="240">
        <f>ROUND(E686*N686,2)</f>
        <v>0.04</v>
      </c>
      <c r="P686" s="240">
        <v>0</v>
      </c>
      <c r="Q686" s="240">
        <f>ROUND(E686*P686,2)</f>
        <v>0</v>
      </c>
      <c r="R686" s="240"/>
      <c r="S686" s="240" t="s">
        <v>356</v>
      </c>
      <c r="T686" s="241" t="s">
        <v>154</v>
      </c>
      <c r="U686" s="225">
        <v>0.91259999999999997</v>
      </c>
      <c r="V686" s="225">
        <f>ROUND(E686*U686,2)</f>
        <v>4.38</v>
      </c>
      <c r="W686" s="225"/>
      <c r="X686" s="225" t="s">
        <v>193</v>
      </c>
      <c r="Y686" s="216"/>
      <c r="Z686" s="216"/>
      <c r="AA686" s="216"/>
      <c r="AB686" s="216"/>
      <c r="AC686" s="216"/>
      <c r="AD686" s="216"/>
      <c r="AE686" s="216"/>
      <c r="AF686" s="216"/>
      <c r="AG686" s="216" t="s">
        <v>194</v>
      </c>
      <c r="AH686" s="216"/>
      <c r="AI686" s="216"/>
      <c r="AJ686" s="216"/>
      <c r="AK686" s="216"/>
      <c r="AL686" s="216"/>
      <c r="AM686" s="216"/>
      <c r="AN686" s="216"/>
      <c r="AO686" s="216"/>
      <c r="AP686" s="216"/>
      <c r="AQ686" s="216"/>
      <c r="AR686" s="216"/>
      <c r="AS686" s="216"/>
      <c r="AT686" s="216"/>
      <c r="AU686" s="216"/>
      <c r="AV686" s="216"/>
      <c r="AW686" s="216"/>
      <c r="AX686" s="216"/>
      <c r="AY686" s="216"/>
      <c r="AZ686" s="216"/>
      <c r="BA686" s="216"/>
      <c r="BB686" s="216"/>
      <c r="BC686" s="216"/>
      <c r="BD686" s="216"/>
      <c r="BE686" s="216"/>
      <c r="BF686" s="216"/>
      <c r="BG686" s="216"/>
      <c r="BH686" s="216"/>
    </row>
    <row r="687" spans="1:60" outlineLevel="1" x14ac:dyDescent="0.2">
      <c r="A687" s="223"/>
      <c r="B687" s="224"/>
      <c r="C687" s="247" t="s">
        <v>530</v>
      </c>
      <c r="D687" s="243"/>
      <c r="E687" s="243"/>
      <c r="F687" s="243"/>
      <c r="G687" s="243"/>
      <c r="H687" s="225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25"/>
      <c r="T687" s="225"/>
      <c r="U687" s="225"/>
      <c r="V687" s="225"/>
      <c r="W687" s="225"/>
      <c r="X687" s="225"/>
      <c r="Y687" s="216"/>
      <c r="Z687" s="216"/>
      <c r="AA687" s="216"/>
      <c r="AB687" s="216"/>
      <c r="AC687" s="216"/>
      <c r="AD687" s="216"/>
      <c r="AE687" s="216"/>
      <c r="AF687" s="216"/>
      <c r="AG687" s="216" t="s">
        <v>159</v>
      </c>
      <c r="AH687" s="216"/>
      <c r="AI687" s="216"/>
      <c r="AJ687" s="216"/>
      <c r="AK687" s="216"/>
      <c r="AL687" s="216"/>
      <c r="AM687" s="216"/>
      <c r="AN687" s="216"/>
      <c r="AO687" s="216"/>
      <c r="AP687" s="216"/>
      <c r="AQ687" s="216"/>
      <c r="AR687" s="216"/>
      <c r="AS687" s="216"/>
      <c r="AT687" s="216"/>
      <c r="AU687" s="216"/>
      <c r="AV687" s="216"/>
      <c r="AW687" s="216"/>
      <c r="AX687" s="216"/>
      <c r="AY687" s="216"/>
      <c r="AZ687" s="216"/>
      <c r="BA687" s="216"/>
      <c r="BB687" s="216"/>
      <c r="BC687" s="216"/>
      <c r="BD687" s="216"/>
      <c r="BE687" s="216"/>
      <c r="BF687" s="216"/>
      <c r="BG687" s="216"/>
      <c r="BH687" s="216"/>
    </row>
    <row r="688" spans="1:60" outlineLevel="1" x14ac:dyDescent="0.2">
      <c r="A688" s="223"/>
      <c r="B688" s="224"/>
      <c r="C688" s="248" t="s">
        <v>197</v>
      </c>
      <c r="D688" s="226"/>
      <c r="E688" s="227"/>
      <c r="F688" s="225"/>
      <c r="G688" s="225"/>
      <c r="H688" s="225"/>
      <c r="I688" s="225"/>
      <c r="J688" s="225"/>
      <c r="K688" s="225"/>
      <c r="L688" s="225"/>
      <c r="M688" s="225"/>
      <c r="N688" s="225"/>
      <c r="O688" s="225"/>
      <c r="P688" s="225"/>
      <c r="Q688" s="225"/>
      <c r="R688" s="225"/>
      <c r="S688" s="225"/>
      <c r="T688" s="225"/>
      <c r="U688" s="225"/>
      <c r="V688" s="225"/>
      <c r="W688" s="225"/>
      <c r="X688" s="225"/>
      <c r="Y688" s="216"/>
      <c r="Z688" s="216"/>
      <c r="AA688" s="216"/>
      <c r="AB688" s="216"/>
      <c r="AC688" s="216"/>
      <c r="AD688" s="216"/>
      <c r="AE688" s="216"/>
      <c r="AF688" s="216"/>
      <c r="AG688" s="216" t="s">
        <v>168</v>
      </c>
      <c r="AH688" s="216">
        <v>0</v>
      </c>
      <c r="AI688" s="216"/>
      <c r="AJ688" s="216"/>
      <c r="AK688" s="216"/>
      <c r="AL688" s="216"/>
      <c r="AM688" s="216"/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  <c r="BB688" s="216"/>
      <c r="BC688" s="216"/>
      <c r="BD688" s="216"/>
      <c r="BE688" s="216"/>
      <c r="BF688" s="216"/>
      <c r="BG688" s="216"/>
      <c r="BH688" s="216"/>
    </row>
    <row r="689" spans="1:60" outlineLevel="1" x14ac:dyDescent="0.2">
      <c r="A689" s="223"/>
      <c r="B689" s="224"/>
      <c r="C689" s="248" t="s">
        <v>198</v>
      </c>
      <c r="D689" s="226"/>
      <c r="E689" s="227"/>
      <c r="F689" s="225"/>
      <c r="G689" s="225"/>
      <c r="H689" s="225"/>
      <c r="I689" s="225"/>
      <c r="J689" s="225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  <c r="U689" s="225"/>
      <c r="V689" s="225"/>
      <c r="W689" s="225"/>
      <c r="X689" s="225"/>
      <c r="Y689" s="216"/>
      <c r="Z689" s="216"/>
      <c r="AA689" s="216"/>
      <c r="AB689" s="216"/>
      <c r="AC689" s="216"/>
      <c r="AD689" s="216"/>
      <c r="AE689" s="216"/>
      <c r="AF689" s="216"/>
      <c r="AG689" s="216" t="s">
        <v>168</v>
      </c>
      <c r="AH689" s="216">
        <v>0</v>
      </c>
      <c r="AI689" s="216"/>
      <c r="AJ689" s="216"/>
      <c r="AK689" s="216"/>
      <c r="AL689" s="216"/>
      <c r="AM689" s="216"/>
      <c r="AN689" s="216"/>
      <c r="AO689" s="216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  <c r="BB689" s="216"/>
      <c r="BC689" s="216"/>
      <c r="BD689" s="216"/>
      <c r="BE689" s="216"/>
      <c r="BF689" s="216"/>
      <c r="BG689" s="216"/>
      <c r="BH689" s="216"/>
    </row>
    <row r="690" spans="1:60" outlineLevel="1" x14ac:dyDescent="0.2">
      <c r="A690" s="223"/>
      <c r="B690" s="224"/>
      <c r="C690" s="248" t="s">
        <v>531</v>
      </c>
      <c r="D690" s="226"/>
      <c r="E690" s="227"/>
      <c r="F690" s="225"/>
      <c r="G690" s="225"/>
      <c r="H690" s="225"/>
      <c r="I690" s="225"/>
      <c r="J690" s="225"/>
      <c r="K690" s="225"/>
      <c r="L690" s="225"/>
      <c r="M690" s="225"/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16"/>
      <c r="Z690" s="216"/>
      <c r="AA690" s="216"/>
      <c r="AB690" s="216"/>
      <c r="AC690" s="216"/>
      <c r="AD690" s="216"/>
      <c r="AE690" s="216"/>
      <c r="AF690" s="216"/>
      <c r="AG690" s="216" t="s">
        <v>168</v>
      </c>
      <c r="AH690" s="216">
        <v>0</v>
      </c>
      <c r="AI690" s="216"/>
      <c r="AJ690" s="216"/>
      <c r="AK690" s="216"/>
      <c r="AL690" s="216"/>
      <c r="AM690" s="216"/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6"/>
      <c r="AZ690" s="216"/>
      <c r="BA690" s="216"/>
      <c r="BB690" s="216"/>
      <c r="BC690" s="216"/>
      <c r="BD690" s="216"/>
      <c r="BE690" s="216"/>
      <c r="BF690" s="216"/>
      <c r="BG690" s="216"/>
      <c r="BH690" s="216"/>
    </row>
    <row r="691" spans="1:60" outlineLevel="1" x14ac:dyDescent="0.2">
      <c r="A691" s="223"/>
      <c r="B691" s="224"/>
      <c r="C691" s="248" t="s">
        <v>199</v>
      </c>
      <c r="D691" s="226"/>
      <c r="E691" s="227"/>
      <c r="F691" s="225"/>
      <c r="G691" s="225"/>
      <c r="H691" s="225"/>
      <c r="I691" s="225"/>
      <c r="J691" s="225"/>
      <c r="K691" s="225"/>
      <c r="L691" s="225"/>
      <c r="M691" s="225"/>
      <c r="N691" s="225"/>
      <c r="O691" s="225"/>
      <c r="P691" s="225"/>
      <c r="Q691" s="225"/>
      <c r="R691" s="225"/>
      <c r="S691" s="225"/>
      <c r="T691" s="225"/>
      <c r="U691" s="225"/>
      <c r="V691" s="225"/>
      <c r="W691" s="225"/>
      <c r="X691" s="225"/>
      <c r="Y691" s="216"/>
      <c r="Z691" s="216"/>
      <c r="AA691" s="216"/>
      <c r="AB691" s="216"/>
      <c r="AC691" s="216"/>
      <c r="AD691" s="216"/>
      <c r="AE691" s="216"/>
      <c r="AF691" s="216"/>
      <c r="AG691" s="216" t="s">
        <v>168</v>
      </c>
      <c r="AH691" s="216">
        <v>0</v>
      </c>
      <c r="AI691" s="216"/>
      <c r="AJ691" s="216"/>
      <c r="AK691" s="216"/>
      <c r="AL691" s="216"/>
      <c r="AM691" s="216"/>
      <c r="AN691" s="216"/>
      <c r="AO691" s="216"/>
      <c r="AP691" s="216"/>
      <c r="AQ691" s="216"/>
      <c r="AR691" s="216"/>
      <c r="AS691" s="216"/>
      <c r="AT691" s="216"/>
      <c r="AU691" s="216"/>
      <c r="AV691" s="216"/>
      <c r="AW691" s="216"/>
      <c r="AX691" s="216"/>
      <c r="AY691" s="216"/>
      <c r="AZ691" s="216"/>
      <c r="BA691" s="216"/>
      <c r="BB691" s="216"/>
      <c r="BC691" s="216"/>
      <c r="BD691" s="216"/>
      <c r="BE691" s="216"/>
      <c r="BF691" s="216"/>
      <c r="BG691" s="216"/>
      <c r="BH691" s="216"/>
    </row>
    <row r="692" spans="1:60" outlineLevel="1" x14ac:dyDescent="0.2">
      <c r="A692" s="223"/>
      <c r="B692" s="224"/>
      <c r="C692" s="248" t="s">
        <v>532</v>
      </c>
      <c r="D692" s="226"/>
      <c r="E692" s="227">
        <v>1.6</v>
      </c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16"/>
      <c r="Z692" s="216"/>
      <c r="AA692" s="216"/>
      <c r="AB692" s="216"/>
      <c r="AC692" s="216"/>
      <c r="AD692" s="216"/>
      <c r="AE692" s="216"/>
      <c r="AF692" s="216"/>
      <c r="AG692" s="216" t="s">
        <v>168</v>
      </c>
      <c r="AH692" s="216">
        <v>0</v>
      </c>
      <c r="AI692" s="216"/>
      <c r="AJ692" s="216"/>
      <c r="AK692" s="216"/>
      <c r="AL692" s="216"/>
      <c r="AM692" s="216"/>
      <c r="AN692" s="216"/>
      <c r="AO692" s="216"/>
      <c r="AP692" s="216"/>
      <c r="AQ692" s="216"/>
      <c r="AR692" s="216"/>
      <c r="AS692" s="216"/>
      <c r="AT692" s="216"/>
      <c r="AU692" s="216"/>
      <c r="AV692" s="216"/>
      <c r="AW692" s="216"/>
      <c r="AX692" s="216"/>
      <c r="AY692" s="216"/>
      <c r="AZ692" s="216"/>
      <c r="BA692" s="216"/>
      <c r="BB692" s="216"/>
      <c r="BC692" s="216"/>
      <c r="BD692" s="216"/>
      <c r="BE692" s="216"/>
      <c r="BF692" s="216"/>
      <c r="BG692" s="216"/>
      <c r="BH692" s="216"/>
    </row>
    <row r="693" spans="1:60" outlineLevel="1" x14ac:dyDescent="0.2">
      <c r="A693" s="223"/>
      <c r="B693" s="224"/>
      <c r="C693" s="248" t="s">
        <v>199</v>
      </c>
      <c r="D693" s="226"/>
      <c r="E693" s="227"/>
      <c r="F693" s="225"/>
      <c r="G693" s="225"/>
      <c r="H693" s="225"/>
      <c r="I693" s="225"/>
      <c r="J693" s="225"/>
      <c r="K693" s="225"/>
      <c r="L693" s="225"/>
      <c r="M693" s="225"/>
      <c r="N693" s="225"/>
      <c r="O693" s="225"/>
      <c r="P693" s="225"/>
      <c r="Q693" s="225"/>
      <c r="R693" s="225"/>
      <c r="S693" s="225"/>
      <c r="T693" s="225"/>
      <c r="U693" s="225"/>
      <c r="V693" s="225"/>
      <c r="W693" s="225"/>
      <c r="X693" s="225"/>
      <c r="Y693" s="216"/>
      <c r="Z693" s="216"/>
      <c r="AA693" s="216"/>
      <c r="AB693" s="216"/>
      <c r="AC693" s="216"/>
      <c r="AD693" s="216"/>
      <c r="AE693" s="216"/>
      <c r="AF693" s="216"/>
      <c r="AG693" s="216" t="s">
        <v>168</v>
      </c>
      <c r="AH693" s="216">
        <v>0</v>
      </c>
      <c r="AI693" s="216"/>
      <c r="AJ693" s="216"/>
      <c r="AK693" s="216"/>
      <c r="AL693" s="216"/>
      <c r="AM693" s="216"/>
      <c r="AN693" s="216"/>
      <c r="AO693" s="216"/>
      <c r="AP693" s="216"/>
      <c r="AQ693" s="216"/>
      <c r="AR693" s="216"/>
      <c r="AS693" s="216"/>
      <c r="AT693" s="216"/>
      <c r="AU693" s="216"/>
      <c r="AV693" s="216"/>
      <c r="AW693" s="216"/>
      <c r="AX693" s="216"/>
      <c r="AY693" s="216"/>
      <c r="AZ693" s="216"/>
      <c r="BA693" s="216"/>
      <c r="BB693" s="216"/>
      <c r="BC693" s="216"/>
      <c r="BD693" s="216"/>
      <c r="BE693" s="216"/>
      <c r="BF693" s="216"/>
      <c r="BG693" s="216"/>
      <c r="BH693" s="216"/>
    </row>
    <row r="694" spans="1:60" outlineLevel="1" x14ac:dyDescent="0.2">
      <c r="A694" s="223"/>
      <c r="B694" s="224"/>
      <c r="C694" s="248" t="s">
        <v>533</v>
      </c>
      <c r="D694" s="226"/>
      <c r="E694" s="227">
        <v>3.2</v>
      </c>
      <c r="F694" s="225"/>
      <c r="G694" s="225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  <c r="R694" s="225"/>
      <c r="S694" s="225"/>
      <c r="T694" s="225"/>
      <c r="U694" s="225"/>
      <c r="V694" s="225"/>
      <c r="W694" s="225"/>
      <c r="X694" s="225"/>
      <c r="Y694" s="216"/>
      <c r="Z694" s="216"/>
      <c r="AA694" s="216"/>
      <c r="AB694" s="216"/>
      <c r="AC694" s="216"/>
      <c r="AD694" s="216"/>
      <c r="AE694" s="216"/>
      <c r="AF694" s="216"/>
      <c r="AG694" s="216" t="s">
        <v>168</v>
      </c>
      <c r="AH694" s="216">
        <v>0</v>
      </c>
      <c r="AI694" s="216"/>
      <c r="AJ694" s="216"/>
      <c r="AK694" s="216"/>
      <c r="AL694" s="216"/>
      <c r="AM694" s="216"/>
      <c r="AN694" s="216"/>
      <c r="AO694" s="216"/>
      <c r="AP694" s="216"/>
      <c r="AQ694" s="216"/>
      <c r="AR694" s="216"/>
      <c r="AS694" s="216"/>
      <c r="AT694" s="216"/>
      <c r="AU694" s="216"/>
      <c r="AV694" s="216"/>
      <c r="AW694" s="216"/>
      <c r="AX694" s="216"/>
      <c r="AY694" s="216"/>
      <c r="AZ694" s="216"/>
      <c r="BA694" s="216"/>
      <c r="BB694" s="216"/>
      <c r="BC694" s="216"/>
      <c r="BD694" s="216"/>
      <c r="BE694" s="216"/>
      <c r="BF694" s="216"/>
      <c r="BG694" s="216"/>
      <c r="BH694" s="216"/>
    </row>
    <row r="695" spans="1:60" outlineLevel="1" x14ac:dyDescent="0.2">
      <c r="A695" s="235">
        <v>79</v>
      </c>
      <c r="B695" s="236" t="s">
        <v>534</v>
      </c>
      <c r="C695" s="246" t="s">
        <v>535</v>
      </c>
      <c r="D695" s="237" t="s">
        <v>301</v>
      </c>
      <c r="E695" s="238">
        <v>3</v>
      </c>
      <c r="F695" s="239"/>
      <c r="G695" s="240">
        <f>ROUND(E695*F695,2)</f>
        <v>0</v>
      </c>
      <c r="H695" s="239"/>
      <c r="I695" s="240">
        <f>ROUND(E695*H695,2)</f>
        <v>0</v>
      </c>
      <c r="J695" s="239"/>
      <c r="K695" s="240">
        <f>ROUND(E695*J695,2)</f>
        <v>0</v>
      </c>
      <c r="L695" s="240">
        <v>21</v>
      </c>
      <c r="M695" s="240">
        <f>G695*(1+L695/100)</f>
        <v>0</v>
      </c>
      <c r="N695" s="240">
        <v>5.0000000000000001E-4</v>
      </c>
      <c r="O695" s="240">
        <f>ROUND(E695*N695,2)</f>
        <v>0</v>
      </c>
      <c r="P695" s="240">
        <v>0</v>
      </c>
      <c r="Q695" s="240">
        <f>ROUND(E695*P695,2)</f>
        <v>0</v>
      </c>
      <c r="R695" s="240"/>
      <c r="S695" s="240" t="s">
        <v>356</v>
      </c>
      <c r="T695" s="241" t="s">
        <v>155</v>
      </c>
      <c r="U695" s="225">
        <v>0</v>
      </c>
      <c r="V695" s="225">
        <f>ROUND(E695*U695,2)</f>
        <v>0</v>
      </c>
      <c r="W695" s="225"/>
      <c r="X695" s="225" t="s">
        <v>193</v>
      </c>
      <c r="Y695" s="216"/>
      <c r="Z695" s="216"/>
      <c r="AA695" s="216"/>
      <c r="AB695" s="216"/>
      <c r="AC695" s="216"/>
      <c r="AD695" s="216"/>
      <c r="AE695" s="216"/>
      <c r="AF695" s="216"/>
      <c r="AG695" s="216" t="s">
        <v>194</v>
      </c>
      <c r="AH695" s="216"/>
      <c r="AI695" s="216"/>
      <c r="AJ695" s="216"/>
      <c r="AK695" s="216"/>
      <c r="AL695" s="216"/>
      <c r="AM695" s="216"/>
      <c r="AN695" s="216"/>
      <c r="AO695" s="216"/>
      <c r="AP695" s="216"/>
      <c r="AQ695" s="216"/>
      <c r="AR695" s="216"/>
      <c r="AS695" s="216"/>
      <c r="AT695" s="216"/>
      <c r="AU695" s="216"/>
      <c r="AV695" s="216"/>
      <c r="AW695" s="216"/>
      <c r="AX695" s="216"/>
      <c r="AY695" s="216"/>
      <c r="AZ695" s="216"/>
      <c r="BA695" s="216"/>
      <c r="BB695" s="216"/>
      <c r="BC695" s="216"/>
      <c r="BD695" s="216"/>
      <c r="BE695" s="216"/>
      <c r="BF695" s="216"/>
      <c r="BG695" s="216"/>
      <c r="BH695" s="216"/>
    </row>
    <row r="696" spans="1:60" outlineLevel="1" x14ac:dyDescent="0.2">
      <c r="A696" s="223"/>
      <c r="B696" s="224"/>
      <c r="C696" s="248" t="s">
        <v>197</v>
      </c>
      <c r="D696" s="226"/>
      <c r="E696" s="227"/>
      <c r="F696" s="225"/>
      <c r="G696" s="225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  <c r="R696" s="225"/>
      <c r="S696" s="225"/>
      <c r="T696" s="225"/>
      <c r="U696" s="225"/>
      <c r="V696" s="225"/>
      <c r="W696" s="225"/>
      <c r="X696" s="225"/>
      <c r="Y696" s="216"/>
      <c r="Z696" s="216"/>
      <c r="AA696" s="216"/>
      <c r="AB696" s="216"/>
      <c r="AC696" s="216"/>
      <c r="AD696" s="216"/>
      <c r="AE696" s="216"/>
      <c r="AF696" s="216"/>
      <c r="AG696" s="216" t="s">
        <v>168</v>
      </c>
      <c r="AH696" s="216">
        <v>0</v>
      </c>
      <c r="AI696" s="216"/>
      <c r="AJ696" s="216"/>
      <c r="AK696" s="216"/>
      <c r="AL696" s="216"/>
      <c r="AM696" s="216"/>
      <c r="AN696" s="216"/>
      <c r="AO696" s="216"/>
      <c r="AP696" s="216"/>
      <c r="AQ696" s="216"/>
      <c r="AR696" s="216"/>
      <c r="AS696" s="216"/>
      <c r="AT696" s="216"/>
      <c r="AU696" s="216"/>
      <c r="AV696" s="216"/>
      <c r="AW696" s="216"/>
      <c r="AX696" s="216"/>
      <c r="AY696" s="216"/>
      <c r="AZ696" s="216"/>
      <c r="BA696" s="216"/>
      <c r="BB696" s="216"/>
      <c r="BC696" s="216"/>
      <c r="BD696" s="216"/>
      <c r="BE696" s="216"/>
      <c r="BF696" s="216"/>
      <c r="BG696" s="216"/>
      <c r="BH696" s="216"/>
    </row>
    <row r="697" spans="1:60" outlineLevel="1" x14ac:dyDescent="0.2">
      <c r="A697" s="223"/>
      <c r="B697" s="224"/>
      <c r="C697" s="248" t="s">
        <v>198</v>
      </c>
      <c r="D697" s="226"/>
      <c r="E697" s="227"/>
      <c r="F697" s="225"/>
      <c r="G697" s="225"/>
      <c r="H697" s="225"/>
      <c r="I697" s="225"/>
      <c r="J697" s="225"/>
      <c r="K697" s="225"/>
      <c r="L697" s="225"/>
      <c r="M697" s="225"/>
      <c r="N697" s="225"/>
      <c r="O697" s="225"/>
      <c r="P697" s="225"/>
      <c r="Q697" s="225"/>
      <c r="R697" s="225"/>
      <c r="S697" s="225"/>
      <c r="T697" s="225"/>
      <c r="U697" s="225"/>
      <c r="V697" s="225"/>
      <c r="W697" s="225"/>
      <c r="X697" s="225"/>
      <c r="Y697" s="216"/>
      <c r="Z697" s="216"/>
      <c r="AA697" s="216"/>
      <c r="AB697" s="216"/>
      <c r="AC697" s="216"/>
      <c r="AD697" s="216"/>
      <c r="AE697" s="216"/>
      <c r="AF697" s="216"/>
      <c r="AG697" s="216" t="s">
        <v>168</v>
      </c>
      <c r="AH697" s="216">
        <v>0</v>
      </c>
      <c r="AI697" s="216"/>
      <c r="AJ697" s="216"/>
      <c r="AK697" s="216"/>
      <c r="AL697" s="216"/>
      <c r="AM697" s="216"/>
      <c r="AN697" s="216"/>
      <c r="AO697" s="216"/>
      <c r="AP697" s="216"/>
      <c r="AQ697" s="216"/>
      <c r="AR697" s="216"/>
      <c r="AS697" s="216"/>
      <c r="AT697" s="216"/>
      <c r="AU697" s="216"/>
      <c r="AV697" s="216"/>
      <c r="AW697" s="216"/>
      <c r="AX697" s="216"/>
      <c r="AY697" s="216"/>
      <c r="AZ697" s="216"/>
      <c r="BA697" s="216"/>
      <c r="BB697" s="216"/>
      <c r="BC697" s="216"/>
      <c r="BD697" s="216"/>
      <c r="BE697" s="216"/>
      <c r="BF697" s="216"/>
      <c r="BG697" s="216"/>
      <c r="BH697" s="216"/>
    </row>
    <row r="698" spans="1:60" outlineLevel="1" x14ac:dyDescent="0.2">
      <c r="A698" s="223"/>
      <c r="B698" s="224"/>
      <c r="C698" s="248" t="s">
        <v>531</v>
      </c>
      <c r="D698" s="226"/>
      <c r="E698" s="227"/>
      <c r="F698" s="225"/>
      <c r="G698" s="225"/>
      <c r="H698" s="225"/>
      <c r="I698" s="225"/>
      <c r="J698" s="225"/>
      <c r="K698" s="225"/>
      <c r="L698" s="225"/>
      <c r="M698" s="225"/>
      <c r="N698" s="225"/>
      <c r="O698" s="225"/>
      <c r="P698" s="225"/>
      <c r="Q698" s="225"/>
      <c r="R698" s="225"/>
      <c r="S698" s="225"/>
      <c r="T698" s="225"/>
      <c r="U698" s="225"/>
      <c r="V698" s="225"/>
      <c r="W698" s="225"/>
      <c r="X698" s="225"/>
      <c r="Y698" s="216"/>
      <c r="Z698" s="216"/>
      <c r="AA698" s="216"/>
      <c r="AB698" s="216"/>
      <c r="AC698" s="216"/>
      <c r="AD698" s="216"/>
      <c r="AE698" s="216"/>
      <c r="AF698" s="216"/>
      <c r="AG698" s="216" t="s">
        <v>168</v>
      </c>
      <c r="AH698" s="216">
        <v>0</v>
      </c>
      <c r="AI698" s="216"/>
      <c r="AJ698" s="216"/>
      <c r="AK698" s="216"/>
      <c r="AL698" s="216"/>
      <c r="AM698" s="216"/>
      <c r="AN698" s="216"/>
      <c r="AO698" s="216"/>
      <c r="AP698" s="216"/>
      <c r="AQ698" s="216"/>
      <c r="AR698" s="216"/>
      <c r="AS698" s="216"/>
      <c r="AT698" s="216"/>
      <c r="AU698" s="216"/>
      <c r="AV698" s="216"/>
      <c r="AW698" s="216"/>
      <c r="AX698" s="216"/>
      <c r="AY698" s="216"/>
      <c r="AZ698" s="216"/>
      <c r="BA698" s="216"/>
      <c r="BB698" s="216"/>
      <c r="BC698" s="216"/>
      <c r="BD698" s="216"/>
      <c r="BE698" s="216"/>
      <c r="BF698" s="216"/>
      <c r="BG698" s="216"/>
      <c r="BH698" s="216"/>
    </row>
    <row r="699" spans="1:60" outlineLevel="1" x14ac:dyDescent="0.2">
      <c r="A699" s="223"/>
      <c r="B699" s="224"/>
      <c r="C699" s="248" t="s">
        <v>199</v>
      </c>
      <c r="D699" s="226"/>
      <c r="E699" s="227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5"/>
      <c r="Q699" s="225"/>
      <c r="R699" s="225"/>
      <c r="S699" s="225"/>
      <c r="T699" s="225"/>
      <c r="U699" s="225"/>
      <c r="V699" s="225"/>
      <c r="W699" s="225"/>
      <c r="X699" s="225"/>
      <c r="Y699" s="216"/>
      <c r="Z699" s="216"/>
      <c r="AA699" s="216"/>
      <c r="AB699" s="216"/>
      <c r="AC699" s="216"/>
      <c r="AD699" s="216"/>
      <c r="AE699" s="216"/>
      <c r="AF699" s="216"/>
      <c r="AG699" s="216" t="s">
        <v>168</v>
      </c>
      <c r="AH699" s="216">
        <v>0</v>
      </c>
      <c r="AI699" s="216"/>
      <c r="AJ699" s="216"/>
      <c r="AK699" s="216"/>
      <c r="AL699" s="216"/>
      <c r="AM699" s="216"/>
      <c r="AN699" s="216"/>
      <c r="AO699" s="216"/>
      <c r="AP699" s="216"/>
      <c r="AQ699" s="216"/>
      <c r="AR699" s="216"/>
      <c r="AS699" s="216"/>
      <c r="AT699" s="216"/>
      <c r="AU699" s="216"/>
      <c r="AV699" s="216"/>
      <c r="AW699" s="216"/>
      <c r="AX699" s="216"/>
      <c r="AY699" s="216"/>
      <c r="AZ699" s="216"/>
      <c r="BA699" s="216"/>
      <c r="BB699" s="216"/>
      <c r="BC699" s="216"/>
      <c r="BD699" s="216"/>
      <c r="BE699" s="216"/>
      <c r="BF699" s="216"/>
      <c r="BG699" s="216"/>
      <c r="BH699" s="216"/>
    </row>
    <row r="700" spans="1:60" outlineLevel="1" x14ac:dyDescent="0.2">
      <c r="A700" s="223"/>
      <c r="B700" s="224"/>
      <c r="C700" s="248" t="s">
        <v>536</v>
      </c>
      <c r="D700" s="226"/>
      <c r="E700" s="227">
        <v>1</v>
      </c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16"/>
      <c r="Z700" s="216"/>
      <c r="AA700" s="216"/>
      <c r="AB700" s="216"/>
      <c r="AC700" s="216"/>
      <c r="AD700" s="216"/>
      <c r="AE700" s="216"/>
      <c r="AF700" s="216"/>
      <c r="AG700" s="216" t="s">
        <v>168</v>
      </c>
      <c r="AH700" s="216">
        <v>0</v>
      </c>
      <c r="AI700" s="216"/>
      <c r="AJ700" s="216"/>
      <c r="AK700" s="216"/>
      <c r="AL700" s="216"/>
      <c r="AM700" s="216"/>
      <c r="AN700" s="216"/>
      <c r="AO700" s="216"/>
      <c r="AP700" s="216"/>
      <c r="AQ700" s="216"/>
      <c r="AR700" s="216"/>
      <c r="AS700" s="216"/>
      <c r="AT700" s="216"/>
      <c r="AU700" s="216"/>
      <c r="AV700" s="216"/>
      <c r="AW700" s="216"/>
      <c r="AX700" s="216"/>
      <c r="AY700" s="216"/>
      <c r="AZ700" s="216"/>
      <c r="BA700" s="216"/>
      <c r="BB700" s="216"/>
      <c r="BC700" s="216"/>
      <c r="BD700" s="216"/>
      <c r="BE700" s="216"/>
      <c r="BF700" s="216"/>
      <c r="BG700" s="216"/>
      <c r="BH700" s="216"/>
    </row>
    <row r="701" spans="1:60" outlineLevel="1" x14ac:dyDescent="0.2">
      <c r="A701" s="223"/>
      <c r="B701" s="224"/>
      <c r="C701" s="248" t="s">
        <v>199</v>
      </c>
      <c r="D701" s="226"/>
      <c r="E701" s="227"/>
      <c r="F701" s="225"/>
      <c r="G701" s="225"/>
      <c r="H701" s="225"/>
      <c r="I701" s="225"/>
      <c r="J701" s="225"/>
      <c r="K701" s="225"/>
      <c r="L701" s="225"/>
      <c r="M701" s="225"/>
      <c r="N701" s="225"/>
      <c r="O701" s="225"/>
      <c r="P701" s="225"/>
      <c r="Q701" s="225"/>
      <c r="R701" s="225"/>
      <c r="S701" s="225"/>
      <c r="T701" s="225"/>
      <c r="U701" s="225"/>
      <c r="V701" s="225"/>
      <c r="W701" s="225"/>
      <c r="X701" s="225"/>
      <c r="Y701" s="216"/>
      <c r="Z701" s="216"/>
      <c r="AA701" s="216"/>
      <c r="AB701" s="216"/>
      <c r="AC701" s="216"/>
      <c r="AD701" s="216"/>
      <c r="AE701" s="216"/>
      <c r="AF701" s="216"/>
      <c r="AG701" s="216" t="s">
        <v>168</v>
      </c>
      <c r="AH701" s="216">
        <v>0</v>
      </c>
      <c r="AI701" s="216"/>
      <c r="AJ701" s="216"/>
      <c r="AK701" s="216"/>
      <c r="AL701" s="216"/>
      <c r="AM701" s="216"/>
      <c r="AN701" s="216"/>
      <c r="AO701" s="216"/>
      <c r="AP701" s="216"/>
      <c r="AQ701" s="216"/>
      <c r="AR701" s="216"/>
      <c r="AS701" s="216"/>
      <c r="AT701" s="216"/>
      <c r="AU701" s="216"/>
      <c r="AV701" s="216"/>
      <c r="AW701" s="216"/>
      <c r="AX701" s="216"/>
      <c r="AY701" s="216"/>
      <c r="AZ701" s="216"/>
      <c r="BA701" s="216"/>
      <c r="BB701" s="216"/>
      <c r="BC701" s="216"/>
      <c r="BD701" s="216"/>
      <c r="BE701" s="216"/>
      <c r="BF701" s="216"/>
      <c r="BG701" s="216"/>
      <c r="BH701" s="216"/>
    </row>
    <row r="702" spans="1:60" outlineLevel="1" x14ac:dyDescent="0.2">
      <c r="A702" s="223"/>
      <c r="B702" s="224"/>
      <c r="C702" s="248" t="s">
        <v>537</v>
      </c>
      <c r="D702" s="226"/>
      <c r="E702" s="227">
        <v>2</v>
      </c>
      <c r="F702" s="225"/>
      <c r="G702" s="225"/>
      <c r="H702" s="225"/>
      <c r="I702" s="225"/>
      <c r="J702" s="225"/>
      <c r="K702" s="225"/>
      <c r="L702" s="225"/>
      <c r="M702" s="225"/>
      <c r="N702" s="225"/>
      <c r="O702" s="225"/>
      <c r="P702" s="225"/>
      <c r="Q702" s="225"/>
      <c r="R702" s="225"/>
      <c r="S702" s="225"/>
      <c r="T702" s="225"/>
      <c r="U702" s="225"/>
      <c r="V702" s="225"/>
      <c r="W702" s="225"/>
      <c r="X702" s="225"/>
      <c r="Y702" s="216"/>
      <c r="Z702" s="216"/>
      <c r="AA702" s="216"/>
      <c r="AB702" s="216"/>
      <c r="AC702" s="216"/>
      <c r="AD702" s="216"/>
      <c r="AE702" s="216"/>
      <c r="AF702" s="216"/>
      <c r="AG702" s="216" t="s">
        <v>168</v>
      </c>
      <c r="AH702" s="216">
        <v>0</v>
      </c>
      <c r="AI702" s="216"/>
      <c r="AJ702" s="216"/>
      <c r="AK702" s="216"/>
      <c r="AL702" s="216"/>
      <c r="AM702" s="216"/>
      <c r="AN702" s="216"/>
      <c r="AO702" s="216"/>
      <c r="AP702" s="216"/>
      <c r="AQ702" s="216"/>
      <c r="AR702" s="216"/>
      <c r="AS702" s="216"/>
      <c r="AT702" s="216"/>
      <c r="AU702" s="216"/>
      <c r="AV702" s="216"/>
      <c r="AW702" s="216"/>
      <c r="AX702" s="216"/>
      <c r="AY702" s="216"/>
      <c r="AZ702" s="216"/>
      <c r="BA702" s="216"/>
      <c r="BB702" s="216"/>
      <c r="BC702" s="216"/>
      <c r="BD702" s="216"/>
      <c r="BE702" s="216"/>
      <c r="BF702" s="216"/>
      <c r="BG702" s="216"/>
      <c r="BH702" s="216"/>
    </row>
    <row r="703" spans="1:60" outlineLevel="1" x14ac:dyDescent="0.2">
      <c r="A703" s="235">
        <v>80</v>
      </c>
      <c r="B703" s="236" t="s">
        <v>538</v>
      </c>
      <c r="C703" s="246" t="s">
        <v>539</v>
      </c>
      <c r="D703" s="237" t="s">
        <v>301</v>
      </c>
      <c r="E703" s="238">
        <v>2</v>
      </c>
      <c r="F703" s="239"/>
      <c r="G703" s="240">
        <f>ROUND(E703*F703,2)</f>
        <v>0</v>
      </c>
      <c r="H703" s="239"/>
      <c r="I703" s="240">
        <f>ROUND(E703*H703,2)</f>
        <v>0</v>
      </c>
      <c r="J703" s="239"/>
      <c r="K703" s="240">
        <f>ROUND(E703*J703,2)</f>
        <v>0</v>
      </c>
      <c r="L703" s="240">
        <v>21</v>
      </c>
      <c r="M703" s="240">
        <f>G703*(1+L703/100)</f>
        <v>0</v>
      </c>
      <c r="N703" s="240">
        <v>0</v>
      </c>
      <c r="O703" s="240">
        <f>ROUND(E703*N703,2)</f>
        <v>0</v>
      </c>
      <c r="P703" s="240">
        <v>0</v>
      </c>
      <c r="Q703" s="240">
        <f>ROUND(E703*P703,2)</f>
        <v>0</v>
      </c>
      <c r="R703" s="240"/>
      <c r="S703" s="240" t="s">
        <v>356</v>
      </c>
      <c r="T703" s="241" t="s">
        <v>155</v>
      </c>
      <c r="U703" s="225">
        <v>0</v>
      </c>
      <c r="V703" s="225">
        <f>ROUND(E703*U703,2)</f>
        <v>0</v>
      </c>
      <c r="W703" s="225"/>
      <c r="X703" s="225" t="s">
        <v>193</v>
      </c>
      <c r="Y703" s="216"/>
      <c r="Z703" s="216"/>
      <c r="AA703" s="216"/>
      <c r="AB703" s="216"/>
      <c r="AC703" s="216"/>
      <c r="AD703" s="216"/>
      <c r="AE703" s="216"/>
      <c r="AF703" s="216"/>
      <c r="AG703" s="216" t="s">
        <v>194</v>
      </c>
      <c r="AH703" s="216"/>
      <c r="AI703" s="216"/>
      <c r="AJ703" s="216"/>
      <c r="AK703" s="216"/>
      <c r="AL703" s="216"/>
      <c r="AM703" s="216"/>
      <c r="AN703" s="216"/>
      <c r="AO703" s="216"/>
      <c r="AP703" s="216"/>
      <c r="AQ703" s="216"/>
      <c r="AR703" s="216"/>
      <c r="AS703" s="216"/>
      <c r="AT703" s="216"/>
      <c r="AU703" s="216"/>
      <c r="AV703" s="216"/>
      <c r="AW703" s="216"/>
      <c r="AX703" s="216"/>
      <c r="AY703" s="216"/>
      <c r="AZ703" s="216"/>
      <c r="BA703" s="216"/>
      <c r="BB703" s="216"/>
      <c r="BC703" s="216"/>
      <c r="BD703" s="216"/>
      <c r="BE703" s="216"/>
      <c r="BF703" s="216"/>
      <c r="BG703" s="216"/>
      <c r="BH703" s="216"/>
    </row>
    <row r="704" spans="1:60" outlineLevel="1" x14ac:dyDescent="0.2">
      <c r="A704" s="223"/>
      <c r="B704" s="224"/>
      <c r="C704" s="248" t="s">
        <v>315</v>
      </c>
      <c r="D704" s="226"/>
      <c r="E704" s="227"/>
      <c r="F704" s="225"/>
      <c r="G704" s="225"/>
      <c r="H704" s="225"/>
      <c r="I704" s="225"/>
      <c r="J704" s="225"/>
      <c r="K704" s="225"/>
      <c r="L704" s="225"/>
      <c r="M704" s="225"/>
      <c r="N704" s="225"/>
      <c r="O704" s="225"/>
      <c r="P704" s="225"/>
      <c r="Q704" s="225"/>
      <c r="R704" s="225"/>
      <c r="S704" s="225"/>
      <c r="T704" s="225"/>
      <c r="U704" s="225"/>
      <c r="V704" s="225"/>
      <c r="W704" s="225"/>
      <c r="X704" s="225"/>
      <c r="Y704" s="216"/>
      <c r="Z704" s="216"/>
      <c r="AA704" s="216"/>
      <c r="AB704" s="216"/>
      <c r="AC704" s="216"/>
      <c r="AD704" s="216"/>
      <c r="AE704" s="216"/>
      <c r="AF704" s="216"/>
      <c r="AG704" s="216" t="s">
        <v>168</v>
      </c>
      <c r="AH704" s="216">
        <v>0</v>
      </c>
      <c r="AI704" s="216"/>
      <c r="AJ704" s="216"/>
      <c r="AK704" s="216"/>
      <c r="AL704" s="216"/>
      <c r="AM704" s="216"/>
      <c r="AN704" s="216"/>
      <c r="AO704" s="216"/>
      <c r="AP704" s="216"/>
      <c r="AQ704" s="216"/>
      <c r="AR704" s="216"/>
      <c r="AS704" s="216"/>
      <c r="AT704" s="216"/>
      <c r="AU704" s="216"/>
      <c r="AV704" s="216"/>
      <c r="AW704" s="216"/>
      <c r="AX704" s="216"/>
      <c r="AY704" s="216"/>
      <c r="AZ704" s="216"/>
      <c r="BA704" s="216"/>
      <c r="BB704" s="216"/>
      <c r="BC704" s="216"/>
      <c r="BD704" s="216"/>
      <c r="BE704" s="216"/>
      <c r="BF704" s="216"/>
      <c r="BG704" s="216"/>
      <c r="BH704" s="216"/>
    </row>
    <row r="705" spans="1:60" outlineLevel="1" x14ac:dyDescent="0.2">
      <c r="A705" s="223"/>
      <c r="B705" s="224"/>
      <c r="C705" s="248" t="s">
        <v>540</v>
      </c>
      <c r="D705" s="226"/>
      <c r="E705" s="227">
        <v>1</v>
      </c>
      <c r="F705" s="225"/>
      <c r="G705" s="225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  <c r="R705" s="225"/>
      <c r="S705" s="225"/>
      <c r="T705" s="225"/>
      <c r="U705" s="225"/>
      <c r="V705" s="225"/>
      <c r="W705" s="225"/>
      <c r="X705" s="225"/>
      <c r="Y705" s="216"/>
      <c r="Z705" s="216"/>
      <c r="AA705" s="216"/>
      <c r="AB705" s="216"/>
      <c r="AC705" s="216"/>
      <c r="AD705" s="216"/>
      <c r="AE705" s="216"/>
      <c r="AF705" s="216"/>
      <c r="AG705" s="216" t="s">
        <v>168</v>
      </c>
      <c r="AH705" s="216">
        <v>0</v>
      </c>
      <c r="AI705" s="216"/>
      <c r="AJ705" s="216"/>
      <c r="AK705" s="216"/>
      <c r="AL705" s="216"/>
      <c r="AM705" s="216"/>
      <c r="AN705" s="216"/>
      <c r="AO705" s="216"/>
      <c r="AP705" s="216"/>
      <c r="AQ705" s="216"/>
      <c r="AR705" s="216"/>
      <c r="AS705" s="216"/>
      <c r="AT705" s="216"/>
      <c r="AU705" s="216"/>
      <c r="AV705" s="216"/>
      <c r="AW705" s="216"/>
      <c r="AX705" s="216"/>
      <c r="AY705" s="216"/>
      <c r="AZ705" s="216"/>
      <c r="BA705" s="216"/>
      <c r="BB705" s="216"/>
      <c r="BC705" s="216"/>
      <c r="BD705" s="216"/>
      <c r="BE705" s="216"/>
      <c r="BF705" s="216"/>
      <c r="BG705" s="216"/>
      <c r="BH705" s="216"/>
    </row>
    <row r="706" spans="1:60" outlineLevel="1" x14ac:dyDescent="0.2">
      <c r="A706" s="223"/>
      <c r="B706" s="224"/>
      <c r="C706" s="248" t="s">
        <v>541</v>
      </c>
      <c r="D706" s="226"/>
      <c r="E706" s="227">
        <v>1</v>
      </c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  <c r="U706" s="225"/>
      <c r="V706" s="225"/>
      <c r="W706" s="225"/>
      <c r="X706" s="225"/>
      <c r="Y706" s="216"/>
      <c r="Z706" s="216"/>
      <c r="AA706" s="216"/>
      <c r="AB706" s="216"/>
      <c r="AC706" s="216"/>
      <c r="AD706" s="216"/>
      <c r="AE706" s="216"/>
      <c r="AF706" s="216"/>
      <c r="AG706" s="216" t="s">
        <v>168</v>
      </c>
      <c r="AH706" s="216">
        <v>0</v>
      </c>
      <c r="AI706" s="216"/>
      <c r="AJ706" s="216"/>
      <c r="AK706" s="216"/>
      <c r="AL706" s="216"/>
      <c r="AM706" s="216"/>
      <c r="AN706" s="216"/>
      <c r="AO706" s="216"/>
      <c r="AP706" s="216"/>
      <c r="AQ706" s="216"/>
      <c r="AR706" s="216"/>
      <c r="AS706" s="216"/>
      <c r="AT706" s="216"/>
      <c r="AU706" s="216"/>
      <c r="AV706" s="216"/>
      <c r="AW706" s="216"/>
      <c r="AX706" s="216"/>
      <c r="AY706" s="216"/>
      <c r="AZ706" s="216"/>
      <c r="BA706" s="216"/>
      <c r="BB706" s="216"/>
      <c r="BC706" s="216"/>
      <c r="BD706" s="216"/>
      <c r="BE706" s="216"/>
      <c r="BF706" s="216"/>
      <c r="BG706" s="216"/>
      <c r="BH706" s="216"/>
    </row>
    <row r="707" spans="1:60" outlineLevel="1" x14ac:dyDescent="0.2">
      <c r="A707" s="256">
        <v>81</v>
      </c>
      <c r="B707" s="257" t="s">
        <v>542</v>
      </c>
      <c r="C707" s="266" t="s">
        <v>543</v>
      </c>
      <c r="D707" s="258" t="s">
        <v>301</v>
      </c>
      <c r="E707" s="259">
        <v>1</v>
      </c>
      <c r="F707" s="260"/>
      <c r="G707" s="261">
        <f>ROUND(E707*F707,2)</f>
        <v>0</v>
      </c>
      <c r="H707" s="260"/>
      <c r="I707" s="261">
        <f>ROUND(E707*H707,2)</f>
        <v>0</v>
      </c>
      <c r="J707" s="260"/>
      <c r="K707" s="261">
        <f>ROUND(E707*J707,2)</f>
        <v>0</v>
      </c>
      <c r="L707" s="261">
        <v>21</v>
      </c>
      <c r="M707" s="261">
        <f>G707*(1+L707/100)</f>
        <v>0</v>
      </c>
      <c r="N707" s="261">
        <v>0</v>
      </c>
      <c r="O707" s="261">
        <f>ROUND(E707*N707,2)</f>
        <v>0</v>
      </c>
      <c r="P707" s="261">
        <v>0</v>
      </c>
      <c r="Q707" s="261">
        <f>ROUND(E707*P707,2)</f>
        <v>0</v>
      </c>
      <c r="R707" s="261"/>
      <c r="S707" s="261" t="s">
        <v>356</v>
      </c>
      <c r="T707" s="262" t="s">
        <v>155</v>
      </c>
      <c r="U707" s="225">
        <v>0</v>
      </c>
      <c r="V707" s="225">
        <f>ROUND(E707*U707,2)</f>
        <v>0</v>
      </c>
      <c r="W707" s="225"/>
      <c r="X707" s="225" t="s">
        <v>193</v>
      </c>
      <c r="Y707" s="216"/>
      <c r="Z707" s="216"/>
      <c r="AA707" s="216"/>
      <c r="AB707" s="216"/>
      <c r="AC707" s="216"/>
      <c r="AD707" s="216"/>
      <c r="AE707" s="216"/>
      <c r="AF707" s="216"/>
      <c r="AG707" s="216" t="s">
        <v>194</v>
      </c>
      <c r="AH707" s="216"/>
      <c r="AI707" s="216"/>
      <c r="AJ707" s="216"/>
      <c r="AK707" s="216"/>
      <c r="AL707" s="216"/>
      <c r="AM707" s="216"/>
      <c r="AN707" s="216"/>
      <c r="AO707" s="216"/>
      <c r="AP707" s="216"/>
      <c r="AQ707" s="216"/>
      <c r="AR707" s="216"/>
      <c r="AS707" s="216"/>
      <c r="AT707" s="216"/>
      <c r="AU707" s="216"/>
      <c r="AV707" s="216"/>
      <c r="AW707" s="216"/>
      <c r="AX707" s="216"/>
      <c r="AY707" s="216"/>
      <c r="AZ707" s="216"/>
      <c r="BA707" s="216"/>
      <c r="BB707" s="216"/>
      <c r="BC707" s="216"/>
      <c r="BD707" s="216"/>
      <c r="BE707" s="216"/>
      <c r="BF707" s="216"/>
      <c r="BG707" s="216"/>
      <c r="BH707" s="216"/>
    </row>
    <row r="708" spans="1:60" outlineLevel="1" x14ac:dyDescent="0.2">
      <c r="A708" s="256">
        <v>82</v>
      </c>
      <c r="B708" s="257" t="s">
        <v>544</v>
      </c>
      <c r="C708" s="266" t="s">
        <v>545</v>
      </c>
      <c r="D708" s="258" t="s">
        <v>301</v>
      </c>
      <c r="E708" s="259">
        <v>1</v>
      </c>
      <c r="F708" s="260"/>
      <c r="G708" s="261">
        <f>ROUND(E708*F708,2)</f>
        <v>0</v>
      </c>
      <c r="H708" s="260"/>
      <c r="I708" s="261">
        <f>ROUND(E708*H708,2)</f>
        <v>0</v>
      </c>
      <c r="J708" s="260"/>
      <c r="K708" s="261">
        <f>ROUND(E708*J708,2)</f>
        <v>0</v>
      </c>
      <c r="L708" s="261">
        <v>21</v>
      </c>
      <c r="M708" s="261">
        <f>G708*(1+L708/100)</f>
        <v>0</v>
      </c>
      <c r="N708" s="261">
        <v>0</v>
      </c>
      <c r="O708" s="261">
        <f>ROUND(E708*N708,2)</f>
        <v>0</v>
      </c>
      <c r="P708" s="261">
        <v>0</v>
      </c>
      <c r="Q708" s="261">
        <f>ROUND(E708*P708,2)</f>
        <v>0</v>
      </c>
      <c r="R708" s="261"/>
      <c r="S708" s="261" t="s">
        <v>356</v>
      </c>
      <c r="T708" s="262" t="s">
        <v>155</v>
      </c>
      <c r="U708" s="225">
        <v>0</v>
      </c>
      <c r="V708" s="225">
        <f>ROUND(E708*U708,2)</f>
        <v>0</v>
      </c>
      <c r="W708" s="225"/>
      <c r="X708" s="225" t="s">
        <v>193</v>
      </c>
      <c r="Y708" s="216"/>
      <c r="Z708" s="216"/>
      <c r="AA708" s="216"/>
      <c r="AB708" s="216"/>
      <c r="AC708" s="216"/>
      <c r="AD708" s="216"/>
      <c r="AE708" s="216"/>
      <c r="AF708" s="216"/>
      <c r="AG708" s="216" t="s">
        <v>194</v>
      </c>
      <c r="AH708" s="216"/>
      <c r="AI708" s="216"/>
      <c r="AJ708" s="216"/>
      <c r="AK708" s="216"/>
      <c r="AL708" s="216"/>
      <c r="AM708" s="216"/>
      <c r="AN708" s="216"/>
      <c r="AO708" s="216"/>
      <c r="AP708" s="216"/>
      <c r="AQ708" s="216"/>
      <c r="AR708" s="216"/>
      <c r="AS708" s="216"/>
      <c r="AT708" s="216"/>
      <c r="AU708" s="216"/>
      <c r="AV708" s="216"/>
      <c r="AW708" s="216"/>
      <c r="AX708" s="216"/>
      <c r="AY708" s="216"/>
      <c r="AZ708" s="216"/>
      <c r="BA708" s="216"/>
      <c r="BB708" s="216"/>
      <c r="BC708" s="216"/>
      <c r="BD708" s="216"/>
      <c r="BE708" s="216"/>
      <c r="BF708" s="216"/>
      <c r="BG708" s="216"/>
      <c r="BH708" s="216"/>
    </row>
    <row r="709" spans="1:60" outlineLevel="1" x14ac:dyDescent="0.2">
      <c r="A709" s="235">
        <v>83</v>
      </c>
      <c r="B709" s="236" t="s">
        <v>546</v>
      </c>
      <c r="C709" s="246" t="s">
        <v>547</v>
      </c>
      <c r="D709" s="237" t="s">
        <v>548</v>
      </c>
      <c r="E709" s="238">
        <v>1</v>
      </c>
      <c r="F709" s="239"/>
      <c r="G709" s="240">
        <f>ROUND(E709*F709,2)</f>
        <v>0</v>
      </c>
      <c r="H709" s="239"/>
      <c r="I709" s="240">
        <f>ROUND(E709*H709,2)</f>
        <v>0</v>
      </c>
      <c r="J709" s="239"/>
      <c r="K709" s="240">
        <f>ROUND(E709*J709,2)</f>
        <v>0</v>
      </c>
      <c r="L709" s="240">
        <v>21</v>
      </c>
      <c r="M709" s="240">
        <f>G709*(1+L709/100)</f>
        <v>0</v>
      </c>
      <c r="N709" s="240">
        <v>0</v>
      </c>
      <c r="O709" s="240">
        <f>ROUND(E709*N709,2)</f>
        <v>0</v>
      </c>
      <c r="P709" s="240">
        <v>0</v>
      </c>
      <c r="Q709" s="240">
        <f>ROUND(E709*P709,2)</f>
        <v>0</v>
      </c>
      <c r="R709" s="240"/>
      <c r="S709" s="240" t="s">
        <v>356</v>
      </c>
      <c r="T709" s="241" t="s">
        <v>154</v>
      </c>
      <c r="U709" s="225">
        <v>0.9</v>
      </c>
      <c r="V709" s="225">
        <f>ROUND(E709*U709,2)</f>
        <v>0.9</v>
      </c>
      <c r="W709" s="225"/>
      <c r="X709" s="225" t="s">
        <v>193</v>
      </c>
      <c r="Y709" s="216"/>
      <c r="Z709" s="216"/>
      <c r="AA709" s="216"/>
      <c r="AB709" s="216"/>
      <c r="AC709" s="216"/>
      <c r="AD709" s="216"/>
      <c r="AE709" s="216"/>
      <c r="AF709" s="216"/>
      <c r="AG709" s="216" t="s">
        <v>194</v>
      </c>
      <c r="AH709" s="216"/>
      <c r="AI709" s="216"/>
      <c r="AJ709" s="216"/>
      <c r="AK709" s="216"/>
      <c r="AL709" s="216"/>
      <c r="AM709" s="216"/>
      <c r="AN709" s="216"/>
      <c r="AO709" s="216"/>
      <c r="AP709" s="216"/>
      <c r="AQ709" s="216"/>
      <c r="AR709" s="216"/>
      <c r="AS709" s="216"/>
      <c r="AT709" s="216"/>
      <c r="AU709" s="216"/>
      <c r="AV709" s="216"/>
      <c r="AW709" s="216"/>
      <c r="AX709" s="216"/>
      <c r="AY709" s="216"/>
      <c r="AZ709" s="216"/>
      <c r="BA709" s="216"/>
      <c r="BB709" s="216"/>
      <c r="BC709" s="216"/>
      <c r="BD709" s="216"/>
      <c r="BE709" s="216"/>
      <c r="BF709" s="216"/>
      <c r="BG709" s="216"/>
      <c r="BH709" s="216"/>
    </row>
    <row r="710" spans="1:60" outlineLevel="1" x14ac:dyDescent="0.2">
      <c r="A710" s="223"/>
      <c r="B710" s="224"/>
      <c r="C710" s="248" t="s">
        <v>315</v>
      </c>
      <c r="D710" s="226"/>
      <c r="E710" s="227"/>
      <c r="F710" s="225"/>
      <c r="G710" s="225"/>
      <c r="H710" s="225"/>
      <c r="I710" s="225"/>
      <c r="J710" s="225"/>
      <c r="K710" s="225"/>
      <c r="L710" s="225"/>
      <c r="M710" s="225"/>
      <c r="N710" s="225"/>
      <c r="O710" s="225"/>
      <c r="P710" s="225"/>
      <c r="Q710" s="225"/>
      <c r="R710" s="225"/>
      <c r="S710" s="225"/>
      <c r="T710" s="225"/>
      <c r="U710" s="225"/>
      <c r="V710" s="225"/>
      <c r="W710" s="225"/>
      <c r="X710" s="225"/>
      <c r="Y710" s="216"/>
      <c r="Z710" s="216"/>
      <c r="AA710" s="216"/>
      <c r="AB710" s="216"/>
      <c r="AC710" s="216"/>
      <c r="AD710" s="216"/>
      <c r="AE710" s="216"/>
      <c r="AF710" s="216"/>
      <c r="AG710" s="216" t="s">
        <v>168</v>
      </c>
      <c r="AH710" s="216">
        <v>0</v>
      </c>
      <c r="AI710" s="216"/>
      <c r="AJ710" s="216"/>
      <c r="AK710" s="216"/>
      <c r="AL710" s="216"/>
      <c r="AM710" s="216"/>
      <c r="AN710" s="216"/>
      <c r="AO710" s="216"/>
      <c r="AP710" s="216"/>
      <c r="AQ710" s="216"/>
      <c r="AR710" s="216"/>
      <c r="AS710" s="216"/>
      <c r="AT710" s="216"/>
      <c r="AU710" s="216"/>
      <c r="AV710" s="216"/>
      <c r="AW710" s="216"/>
      <c r="AX710" s="216"/>
      <c r="AY710" s="216"/>
      <c r="AZ710" s="216"/>
      <c r="BA710" s="216"/>
      <c r="BB710" s="216"/>
      <c r="BC710" s="216"/>
      <c r="BD710" s="216"/>
      <c r="BE710" s="216"/>
      <c r="BF710" s="216"/>
      <c r="BG710" s="216"/>
      <c r="BH710" s="216"/>
    </row>
    <row r="711" spans="1:60" outlineLevel="1" x14ac:dyDescent="0.2">
      <c r="A711" s="223"/>
      <c r="B711" s="224"/>
      <c r="C711" s="248" t="s">
        <v>541</v>
      </c>
      <c r="D711" s="226"/>
      <c r="E711" s="227">
        <v>1</v>
      </c>
      <c r="F711" s="225"/>
      <c r="G711" s="225"/>
      <c r="H711" s="225"/>
      <c r="I711" s="225"/>
      <c r="J711" s="225"/>
      <c r="K711" s="225"/>
      <c r="L711" s="225"/>
      <c r="M711" s="225"/>
      <c r="N711" s="225"/>
      <c r="O711" s="225"/>
      <c r="P711" s="225"/>
      <c r="Q711" s="225"/>
      <c r="R711" s="225"/>
      <c r="S711" s="225"/>
      <c r="T711" s="225"/>
      <c r="U711" s="225"/>
      <c r="V711" s="225"/>
      <c r="W711" s="225"/>
      <c r="X711" s="225"/>
      <c r="Y711" s="216"/>
      <c r="Z711" s="216"/>
      <c r="AA711" s="216"/>
      <c r="AB711" s="216"/>
      <c r="AC711" s="216"/>
      <c r="AD711" s="216"/>
      <c r="AE711" s="216"/>
      <c r="AF711" s="216"/>
      <c r="AG711" s="216" t="s">
        <v>168</v>
      </c>
      <c r="AH711" s="216">
        <v>0</v>
      </c>
      <c r="AI711" s="216"/>
      <c r="AJ711" s="216"/>
      <c r="AK711" s="216"/>
      <c r="AL711" s="216"/>
      <c r="AM711" s="216"/>
      <c r="AN711" s="216"/>
      <c r="AO711" s="216"/>
      <c r="AP711" s="216"/>
      <c r="AQ711" s="216"/>
      <c r="AR711" s="216"/>
      <c r="AS711" s="216"/>
      <c r="AT711" s="216"/>
      <c r="AU711" s="216"/>
      <c r="AV711" s="216"/>
      <c r="AW711" s="216"/>
      <c r="AX711" s="216"/>
      <c r="AY711" s="216"/>
      <c r="AZ711" s="216"/>
      <c r="BA711" s="216"/>
      <c r="BB711" s="216"/>
      <c r="BC711" s="216"/>
      <c r="BD711" s="216"/>
      <c r="BE711" s="216"/>
      <c r="BF711" s="216"/>
      <c r="BG711" s="216"/>
      <c r="BH711" s="216"/>
    </row>
    <row r="712" spans="1:60" ht="22.5" outlineLevel="1" x14ac:dyDescent="0.2">
      <c r="A712" s="235">
        <v>84</v>
      </c>
      <c r="B712" s="236" t="s">
        <v>549</v>
      </c>
      <c r="C712" s="246" t="s">
        <v>550</v>
      </c>
      <c r="D712" s="237" t="s">
        <v>259</v>
      </c>
      <c r="E712" s="238">
        <v>31.355499999999999</v>
      </c>
      <c r="F712" s="239"/>
      <c r="G712" s="240">
        <f>ROUND(E712*F712,2)</f>
        <v>0</v>
      </c>
      <c r="H712" s="239"/>
      <c r="I712" s="240">
        <f>ROUND(E712*H712,2)</f>
        <v>0</v>
      </c>
      <c r="J712" s="239"/>
      <c r="K712" s="240">
        <f>ROUND(E712*J712,2)</f>
        <v>0</v>
      </c>
      <c r="L712" s="240">
        <v>21</v>
      </c>
      <c r="M712" s="240">
        <f>G712*(1+L712/100)</f>
        <v>0</v>
      </c>
      <c r="N712" s="240">
        <v>0</v>
      </c>
      <c r="O712" s="240">
        <f>ROUND(E712*N712,2)</f>
        <v>0</v>
      </c>
      <c r="P712" s="240">
        <v>0</v>
      </c>
      <c r="Q712" s="240">
        <f>ROUND(E712*P712,2)</f>
        <v>0</v>
      </c>
      <c r="R712" s="240"/>
      <c r="S712" s="240" t="s">
        <v>356</v>
      </c>
      <c r="T712" s="241" t="s">
        <v>155</v>
      </c>
      <c r="U712" s="225">
        <v>0</v>
      </c>
      <c r="V712" s="225">
        <f>ROUND(E712*U712,2)</f>
        <v>0</v>
      </c>
      <c r="W712" s="225"/>
      <c r="X712" s="225" t="s">
        <v>193</v>
      </c>
      <c r="Y712" s="216"/>
      <c r="Z712" s="216"/>
      <c r="AA712" s="216"/>
      <c r="AB712" s="216"/>
      <c r="AC712" s="216"/>
      <c r="AD712" s="216"/>
      <c r="AE712" s="216"/>
      <c r="AF712" s="216"/>
      <c r="AG712" s="216" t="s">
        <v>194</v>
      </c>
      <c r="AH712" s="216"/>
      <c r="AI712" s="216"/>
      <c r="AJ712" s="216"/>
      <c r="AK712" s="216"/>
      <c r="AL712" s="216"/>
      <c r="AM712" s="216"/>
      <c r="AN712" s="216"/>
      <c r="AO712" s="216"/>
      <c r="AP712" s="216"/>
      <c r="AQ712" s="216"/>
      <c r="AR712" s="216"/>
      <c r="AS712" s="216"/>
      <c r="AT712" s="216"/>
      <c r="AU712" s="216"/>
      <c r="AV712" s="216"/>
      <c r="AW712" s="216"/>
      <c r="AX712" s="216"/>
      <c r="AY712" s="216"/>
      <c r="AZ712" s="216"/>
      <c r="BA712" s="216"/>
      <c r="BB712" s="216"/>
      <c r="BC712" s="216"/>
      <c r="BD712" s="216"/>
      <c r="BE712" s="216"/>
      <c r="BF712" s="216"/>
      <c r="BG712" s="216"/>
      <c r="BH712" s="216"/>
    </row>
    <row r="713" spans="1:60" outlineLevel="1" x14ac:dyDescent="0.2">
      <c r="A713" s="223"/>
      <c r="B713" s="224"/>
      <c r="C713" s="248" t="s">
        <v>197</v>
      </c>
      <c r="D713" s="226"/>
      <c r="E713" s="227"/>
      <c r="F713" s="225"/>
      <c r="G713" s="225"/>
      <c r="H713" s="225"/>
      <c r="I713" s="225"/>
      <c r="J713" s="225"/>
      <c r="K713" s="225"/>
      <c r="L713" s="225"/>
      <c r="M713" s="225"/>
      <c r="N713" s="225"/>
      <c r="O713" s="225"/>
      <c r="P713" s="225"/>
      <c r="Q713" s="225"/>
      <c r="R713" s="225"/>
      <c r="S713" s="225"/>
      <c r="T713" s="225"/>
      <c r="U713" s="225"/>
      <c r="V713" s="225"/>
      <c r="W713" s="225"/>
      <c r="X713" s="225"/>
      <c r="Y713" s="216"/>
      <c r="Z713" s="216"/>
      <c r="AA713" s="216"/>
      <c r="AB713" s="216"/>
      <c r="AC713" s="216"/>
      <c r="AD713" s="216"/>
      <c r="AE713" s="216"/>
      <c r="AF713" s="216"/>
      <c r="AG713" s="216" t="s">
        <v>168</v>
      </c>
      <c r="AH713" s="216">
        <v>0</v>
      </c>
      <c r="AI713" s="216"/>
      <c r="AJ713" s="216"/>
      <c r="AK713" s="216"/>
      <c r="AL713" s="216"/>
      <c r="AM713" s="216"/>
      <c r="AN713" s="216"/>
      <c r="AO713" s="216"/>
      <c r="AP713" s="216"/>
      <c r="AQ713" s="216"/>
      <c r="AR713" s="216"/>
      <c r="AS713" s="216"/>
      <c r="AT713" s="216"/>
      <c r="AU713" s="216"/>
      <c r="AV713" s="216"/>
      <c r="AW713" s="216"/>
      <c r="AX713" s="216"/>
      <c r="AY713" s="216"/>
      <c r="AZ713" s="216"/>
      <c r="BA713" s="216"/>
      <c r="BB713" s="216"/>
      <c r="BC713" s="216"/>
      <c r="BD713" s="216"/>
      <c r="BE713" s="216"/>
      <c r="BF713" s="216"/>
      <c r="BG713" s="216"/>
      <c r="BH713" s="216"/>
    </row>
    <row r="714" spans="1:60" outlineLevel="1" x14ac:dyDescent="0.2">
      <c r="A714" s="223"/>
      <c r="B714" s="224"/>
      <c r="C714" s="248" t="s">
        <v>198</v>
      </c>
      <c r="D714" s="226"/>
      <c r="E714" s="227"/>
      <c r="F714" s="225"/>
      <c r="G714" s="225"/>
      <c r="H714" s="225"/>
      <c r="I714" s="225"/>
      <c r="J714" s="225"/>
      <c r="K714" s="225"/>
      <c r="L714" s="225"/>
      <c r="M714" s="225"/>
      <c r="N714" s="225"/>
      <c r="O714" s="225"/>
      <c r="P714" s="225"/>
      <c r="Q714" s="225"/>
      <c r="R714" s="225"/>
      <c r="S714" s="225"/>
      <c r="T714" s="225"/>
      <c r="U714" s="225"/>
      <c r="V714" s="225"/>
      <c r="W714" s="225"/>
      <c r="X714" s="225"/>
      <c r="Y714" s="216"/>
      <c r="Z714" s="216"/>
      <c r="AA714" s="216"/>
      <c r="AB714" s="216"/>
      <c r="AC714" s="216"/>
      <c r="AD714" s="216"/>
      <c r="AE714" s="216"/>
      <c r="AF714" s="216"/>
      <c r="AG714" s="216" t="s">
        <v>168</v>
      </c>
      <c r="AH714" s="216">
        <v>0</v>
      </c>
      <c r="AI714" s="216"/>
      <c r="AJ714" s="216"/>
      <c r="AK714" s="216"/>
      <c r="AL714" s="216"/>
      <c r="AM714" s="216"/>
      <c r="AN714" s="216"/>
      <c r="AO714" s="216"/>
      <c r="AP714" s="216"/>
      <c r="AQ714" s="216"/>
      <c r="AR714" s="216"/>
      <c r="AS714" s="216"/>
      <c r="AT714" s="216"/>
      <c r="AU714" s="216"/>
      <c r="AV714" s="216"/>
      <c r="AW714" s="216"/>
      <c r="AX714" s="216"/>
      <c r="AY714" s="216"/>
      <c r="AZ714" s="216"/>
      <c r="BA714" s="216"/>
      <c r="BB714" s="216"/>
      <c r="BC714" s="216"/>
      <c r="BD714" s="216"/>
      <c r="BE714" s="216"/>
      <c r="BF714" s="216"/>
      <c r="BG714" s="216"/>
      <c r="BH714" s="216"/>
    </row>
    <row r="715" spans="1:60" outlineLevel="1" x14ac:dyDescent="0.2">
      <c r="A715" s="223"/>
      <c r="B715" s="224"/>
      <c r="C715" s="248" t="s">
        <v>199</v>
      </c>
      <c r="D715" s="226"/>
      <c r="E715" s="227"/>
      <c r="F715" s="225"/>
      <c r="G715" s="225"/>
      <c r="H715" s="225"/>
      <c r="I715" s="225"/>
      <c r="J715" s="225"/>
      <c r="K715" s="225"/>
      <c r="L715" s="225"/>
      <c r="M715" s="225"/>
      <c r="N715" s="225"/>
      <c r="O715" s="225"/>
      <c r="P715" s="225"/>
      <c r="Q715" s="225"/>
      <c r="R715" s="225"/>
      <c r="S715" s="225"/>
      <c r="T715" s="225"/>
      <c r="U715" s="225"/>
      <c r="V715" s="225"/>
      <c r="W715" s="225"/>
      <c r="X715" s="225"/>
      <c r="Y715" s="216"/>
      <c r="Z715" s="216"/>
      <c r="AA715" s="216"/>
      <c r="AB715" s="216"/>
      <c r="AC715" s="216"/>
      <c r="AD715" s="216"/>
      <c r="AE715" s="216"/>
      <c r="AF715" s="216"/>
      <c r="AG715" s="216" t="s">
        <v>168</v>
      </c>
      <c r="AH715" s="216">
        <v>0</v>
      </c>
      <c r="AI715" s="216"/>
      <c r="AJ715" s="216"/>
      <c r="AK715" s="216"/>
      <c r="AL715" s="216"/>
      <c r="AM715" s="216"/>
      <c r="AN715" s="216"/>
      <c r="AO715" s="216"/>
      <c r="AP715" s="216"/>
      <c r="AQ715" s="216"/>
      <c r="AR715" s="216"/>
      <c r="AS715" s="216"/>
      <c r="AT715" s="216"/>
      <c r="AU715" s="216"/>
      <c r="AV715" s="216"/>
      <c r="AW715" s="216"/>
      <c r="AX715" s="216"/>
      <c r="AY715" s="216"/>
      <c r="AZ715" s="216"/>
      <c r="BA715" s="216"/>
      <c r="BB715" s="216"/>
      <c r="BC715" s="216"/>
      <c r="BD715" s="216"/>
      <c r="BE715" s="216"/>
      <c r="BF715" s="216"/>
      <c r="BG715" s="216"/>
      <c r="BH715" s="216"/>
    </row>
    <row r="716" spans="1:60" outlineLevel="1" x14ac:dyDescent="0.2">
      <c r="A716" s="223"/>
      <c r="B716" s="224"/>
      <c r="C716" s="248" t="s">
        <v>471</v>
      </c>
      <c r="D716" s="226"/>
      <c r="E716" s="227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16"/>
      <c r="Z716" s="216"/>
      <c r="AA716" s="216"/>
      <c r="AB716" s="216"/>
      <c r="AC716" s="216"/>
      <c r="AD716" s="216"/>
      <c r="AE716" s="216"/>
      <c r="AF716" s="216"/>
      <c r="AG716" s="216" t="s">
        <v>168</v>
      </c>
      <c r="AH716" s="216">
        <v>0</v>
      </c>
      <c r="AI716" s="216"/>
      <c r="AJ716" s="216"/>
      <c r="AK716" s="216"/>
      <c r="AL716" s="216"/>
      <c r="AM716" s="216"/>
      <c r="AN716" s="216"/>
      <c r="AO716" s="216"/>
      <c r="AP716" s="216"/>
      <c r="AQ716" s="216"/>
      <c r="AR716" s="216"/>
      <c r="AS716" s="216"/>
      <c r="AT716" s="216"/>
      <c r="AU716" s="216"/>
      <c r="AV716" s="216"/>
      <c r="AW716" s="216"/>
      <c r="AX716" s="216"/>
      <c r="AY716" s="216"/>
      <c r="AZ716" s="216"/>
      <c r="BA716" s="216"/>
      <c r="BB716" s="216"/>
      <c r="BC716" s="216"/>
      <c r="BD716" s="216"/>
      <c r="BE716" s="216"/>
      <c r="BF716" s="216"/>
      <c r="BG716" s="216"/>
      <c r="BH716" s="216"/>
    </row>
    <row r="717" spans="1:60" outlineLevel="1" x14ac:dyDescent="0.2">
      <c r="A717" s="223"/>
      <c r="B717" s="224"/>
      <c r="C717" s="248" t="s">
        <v>199</v>
      </c>
      <c r="D717" s="226"/>
      <c r="E717" s="227"/>
      <c r="F717" s="225"/>
      <c r="G717" s="225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  <c r="R717" s="225"/>
      <c r="S717" s="225"/>
      <c r="T717" s="225"/>
      <c r="U717" s="225"/>
      <c r="V717" s="225"/>
      <c r="W717" s="225"/>
      <c r="X717" s="225"/>
      <c r="Y717" s="216"/>
      <c r="Z717" s="216"/>
      <c r="AA717" s="216"/>
      <c r="AB717" s="216"/>
      <c r="AC717" s="216"/>
      <c r="AD717" s="216"/>
      <c r="AE717" s="216"/>
      <c r="AF717" s="216"/>
      <c r="AG717" s="216" t="s">
        <v>168</v>
      </c>
      <c r="AH717" s="216">
        <v>0</v>
      </c>
      <c r="AI717" s="216"/>
      <c r="AJ717" s="216"/>
      <c r="AK717" s="216"/>
      <c r="AL717" s="216"/>
      <c r="AM717" s="216"/>
      <c r="AN717" s="216"/>
      <c r="AO717" s="216"/>
      <c r="AP717" s="216"/>
      <c r="AQ717" s="216"/>
      <c r="AR717" s="216"/>
      <c r="AS717" s="216"/>
      <c r="AT717" s="216"/>
      <c r="AU717" s="216"/>
      <c r="AV717" s="216"/>
      <c r="AW717" s="216"/>
      <c r="AX717" s="216"/>
      <c r="AY717" s="216"/>
      <c r="AZ717" s="216"/>
      <c r="BA717" s="216"/>
      <c r="BB717" s="216"/>
      <c r="BC717" s="216"/>
      <c r="BD717" s="216"/>
      <c r="BE717" s="216"/>
      <c r="BF717" s="216"/>
      <c r="BG717" s="216"/>
      <c r="BH717" s="216"/>
    </row>
    <row r="718" spans="1:60" outlineLevel="1" x14ac:dyDescent="0.2">
      <c r="A718" s="223"/>
      <c r="B718" s="224"/>
      <c r="C718" s="248" t="s">
        <v>551</v>
      </c>
      <c r="D718" s="226"/>
      <c r="E718" s="227">
        <v>19.903500000000001</v>
      </c>
      <c r="F718" s="225"/>
      <c r="G718" s="225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  <c r="R718" s="225"/>
      <c r="S718" s="225"/>
      <c r="T718" s="225"/>
      <c r="U718" s="225"/>
      <c r="V718" s="225"/>
      <c r="W718" s="225"/>
      <c r="X718" s="225"/>
      <c r="Y718" s="216"/>
      <c r="Z718" s="216"/>
      <c r="AA718" s="216"/>
      <c r="AB718" s="216"/>
      <c r="AC718" s="216"/>
      <c r="AD718" s="216"/>
      <c r="AE718" s="216"/>
      <c r="AF718" s="216"/>
      <c r="AG718" s="216" t="s">
        <v>168</v>
      </c>
      <c r="AH718" s="216">
        <v>0</v>
      </c>
      <c r="AI718" s="216"/>
      <c r="AJ718" s="216"/>
      <c r="AK718" s="216"/>
      <c r="AL718" s="216"/>
      <c r="AM718" s="216"/>
      <c r="AN718" s="216"/>
      <c r="AO718" s="216"/>
      <c r="AP718" s="216"/>
      <c r="AQ718" s="216"/>
      <c r="AR718" s="216"/>
      <c r="AS718" s="216"/>
      <c r="AT718" s="216"/>
      <c r="AU718" s="216"/>
      <c r="AV718" s="216"/>
      <c r="AW718" s="216"/>
      <c r="AX718" s="216"/>
      <c r="AY718" s="216"/>
      <c r="AZ718" s="216"/>
      <c r="BA718" s="216"/>
      <c r="BB718" s="216"/>
      <c r="BC718" s="216"/>
      <c r="BD718" s="216"/>
      <c r="BE718" s="216"/>
      <c r="BF718" s="216"/>
      <c r="BG718" s="216"/>
      <c r="BH718" s="216"/>
    </row>
    <row r="719" spans="1:60" outlineLevel="1" x14ac:dyDescent="0.2">
      <c r="A719" s="223"/>
      <c r="B719" s="224"/>
      <c r="C719" s="248" t="s">
        <v>552</v>
      </c>
      <c r="D719" s="226"/>
      <c r="E719" s="227">
        <v>11.452</v>
      </c>
      <c r="F719" s="225"/>
      <c r="G719" s="225"/>
      <c r="H719" s="225"/>
      <c r="I719" s="225"/>
      <c r="J719" s="225"/>
      <c r="K719" s="225"/>
      <c r="L719" s="225"/>
      <c r="M719" s="225"/>
      <c r="N719" s="225"/>
      <c r="O719" s="225"/>
      <c r="P719" s="225"/>
      <c r="Q719" s="225"/>
      <c r="R719" s="225"/>
      <c r="S719" s="225"/>
      <c r="T719" s="225"/>
      <c r="U719" s="225"/>
      <c r="V719" s="225"/>
      <c r="W719" s="225"/>
      <c r="X719" s="225"/>
      <c r="Y719" s="216"/>
      <c r="Z719" s="216"/>
      <c r="AA719" s="216"/>
      <c r="AB719" s="216"/>
      <c r="AC719" s="216"/>
      <c r="AD719" s="216"/>
      <c r="AE719" s="216"/>
      <c r="AF719" s="216"/>
      <c r="AG719" s="216" t="s">
        <v>168</v>
      </c>
      <c r="AH719" s="216">
        <v>0</v>
      </c>
      <c r="AI719" s="216"/>
      <c r="AJ719" s="216"/>
      <c r="AK719" s="216"/>
      <c r="AL719" s="216"/>
      <c r="AM719" s="216"/>
      <c r="AN719" s="216"/>
      <c r="AO719" s="216"/>
      <c r="AP719" s="216"/>
      <c r="AQ719" s="216"/>
      <c r="AR719" s="216"/>
      <c r="AS719" s="216"/>
      <c r="AT719" s="216"/>
      <c r="AU719" s="216"/>
      <c r="AV719" s="216"/>
      <c r="AW719" s="216"/>
      <c r="AX719" s="216"/>
      <c r="AY719" s="216"/>
      <c r="AZ719" s="216"/>
      <c r="BA719" s="216"/>
      <c r="BB719" s="216"/>
      <c r="BC719" s="216"/>
      <c r="BD719" s="216"/>
      <c r="BE719" s="216"/>
      <c r="BF719" s="216"/>
      <c r="BG719" s="216"/>
      <c r="BH719" s="216"/>
    </row>
    <row r="720" spans="1:60" outlineLevel="1" x14ac:dyDescent="0.2">
      <c r="A720" s="256">
        <v>85</v>
      </c>
      <c r="B720" s="257" t="s">
        <v>553</v>
      </c>
      <c r="C720" s="266" t="s">
        <v>554</v>
      </c>
      <c r="D720" s="258" t="s">
        <v>301</v>
      </c>
      <c r="E720" s="259">
        <v>1</v>
      </c>
      <c r="F720" s="260"/>
      <c r="G720" s="261">
        <f>ROUND(E720*F720,2)</f>
        <v>0</v>
      </c>
      <c r="H720" s="260"/>
      <c r="I720" s="261">
        <f>ROUND(E720*H720,2)</f>
        <v>0</v>
      </c>
      <c r="J720" s="260"/>
      <c r="K720" s="261">
        <f>ROUND(E720*J720,2)</f>
        <v>0</v>
      </c>
      <c r="L720" s="261">
        <v>21</v>
      </c>
      <c r="M720" s="261">
        <f>G720*(1+L720/100)</f>
        <v>0</v>
      </c>
      <c r="N720" s="261">
        <v>0</v>
      </c>
      <c r="O720" s="261">
        <f>ROUND(E720*N720,2)</f>
        <v>0</v>
      </c>
      <c r="P720" s="261">
        <v>0</v>
      </c>
      <c r="Q720" s="261">
        <f>ROUND(E720*P720,2)</f>
        <v>0</v>
      </c>
      <c r="R720" s="261"/>
      <c r="S720" s="261" t="s">
        <v>356</v>
      </c>
      <c r="T720" s="262" t="s">
        <v>155</v>
      </c>
      <c r="U720" s="225">
        <v>0</v>
      </c>
      <c r="V720" s="225">
        <f>ROUND(E720*U720,2)</f>
        <v>0</v>
      </c>
      <c r="W720" s="225"/>
      <c r="X720" s="225" t="s">
        <v>193</v>
      </c>
      <c r="Y720" s="216"/>
      <c r="Z720" s="216"/>
      <c r="AA720" s="216"/>
      <c r="AB720" s="216"/>
      <c r="AC720" s="216"/>
      <c r="AD720" s="216"/>
      <c r="AE720" s="216"/>
      <c r="AF720" s="216"/>
      <c r="AG720" s="216" t="s">
        <v>194</v>
      </c>
      <c r="AH720" s="216"/>
      <c r="AI720" s="216"/>
      <c r="AJ720" s="216"/>
      <c r="AK720" s="216"/>
      <c r="AL720" s="216"/>
      <c r="AM720" s="216"/>
      <c r="AN720" s="216"/>
      <c r="AO720" s="216"/>
      <c r="AP720" s="216"/>
      <c r="AQ720" s="216"/>
      <c r="AR720" s="216"/>
      <c r="AS720" s="216"/>
      <c r="AT720" s="216"/>
      <c r="AU720" s="216"/>
      <c r="AV720" s="216"/>
      <c r="AW720" s="216"/>
      <c r="AX720" s="216"/>
      <c r="AY720" s="216"/>
      <c r="AZ720" s="216"/>
      <c r="BA720" s="216"/>
      <c r="BB720" s="216"/>
      <c r="BC720" s="216"/>
      <c r="BD720" s="216"/>
      <c r="BE720" s="216"/>
      <c r="BF720" s="216"/>
      <c r="BG720" s="216"/>
      <c r="BH720" s="216"/>
    </row>
    <row r="721" spans="1:60" x14ac:dyDescent="0.2">
      <c r="A721" s="229" t="s">
        <v>149</v>
      </c>
      <c r="B721" s="230" t="s">
        <v>94</v>
      </c>
      <c r="C721" s="245" t="s">
        <v>95</v>
      </c>
      <c r="D721" s="231"/>
      <c r="E721" s="232"/>
      <c r="F721" s="233"/>
      <c r="G721" s="233">
        <f>SUMIF(AG722:AG747,"&lt;&gt;NOR",G722:G747)</f>
        <v>0</v>
      </c>
      <c r="H721" s="233"/>
      <c r="I721" s="233">
        <f>SUM(I722:I747)</f>
        <v>0</v>
      </c>
      <c r="J721" s="233"/>
      <c r="K721" s="233">
        <f>SUM(K722:K747)</f>
        <v>0</v>
      </c>
      <c r="L721" s="233"/>
      <c r="M721" s="233">
        <f>SUM(M722:M747)</f>
        <v>0</v>
      </c>
      <c r="N721" s="233"/>
      <c r="O721" s="233">
        <f>SUM(O722:O747)</f>
        <v>0.03</v>
      </c>
      <c r="P721" s="233"/>
      <c r="Q721" s="233">
        <f>SUM(Q722:Q747)</f>
        <v>4.8699999999999992</v>
      </c>
      <c r="R721" s="233"/>
      <c r="S721" s="233"/>
      <c r="T721" s="234"/>
      <c r="U721" s="228"/>
      <c r="V721" s="228">
        <f>SUM(V722:V747)</f>
        <v>61.410000000000004</v>
      </c>
      <c r="W721" s="228"/>
      <c r="X721" s="228"/>
      <c r="AG721" t="s">
        <v>150</v>
      </c>
    </row>
    <row r="722" spans="1:60" outlineLevel="1" x14ac:dyDescent="0.2">
      <c r="A722" s="235">
        <v>86</v>
      </c>
      <c r="B722" s="236" t="s">
        <v>555</v>
      </c>
      <c r="C722" s="246" t="s">
        <v>556</v>
      </c>
      <c r="D722" s="237" t="s">
        <v>252</v>
      </c>
      <c r="E722" s="238">
        <v>9.3000000000000007</v>
      </c>
      <c r="F722" s="239"/>
      <c r="G722" s="240">
        <f>ROUND(E722*F722,2)</f>
        <v>0</v>
      </c>
      <c r="H722" s="239"/>
      <c r="I722" s="240">
        <f>ROUND(E722*H722,2)</f>
        <v>0</v>
      </c>
      <c r="J722" s="239"/>
      <c r="K722" s="240">
        <f>ROUND(E722*J722,2)</f>
        <v>0</v>
      </c>
      <c r="L722" s="240">
        <v>21</v>
      </c>
      <c r="M722" s="240">
        <f>G722*(1+L722/100)</f>
        <v>0</v>
      </c>
      <c r="N722" s="240">
        <v>0</v>
      </c>
      <c r="O722" s="240">
        <f>ROUND(E722*N722,2)</f>
        <v>0</v>
      </c>
      <c r="P722" s="240">
        <v>4.6000000000000001E-4</v>
      </c>
      <c r="Q722" s="240">
        <f>ROUND(E722*P722,2)</f>
        <v>0</v>
      </c>
      <c r="R722" s="240" t="s">
        <v>365</v>
      </c>
      <c r="S722" s="240" t="s">
        <v>154</v>
      </c>
      <c r="T722" s="241" t="s">
        <v>154</v>
      </c>
      <c r="U722" s="225">
        <v>1.35</v>
      </c>
      <c r="V722" s="225">
        <f>ROUND(E722*U722,2)</f>
        <v>12.56</v>
      </c>
      <c r="W722" s="225"/>
      <c r="X722" s="225" t="s">
        <v>193</v>
      </c>
      <c r="Y722" s="216"/>
      <c r="Z722" s="216"/>
      <c r="AA722" s="216"/>
      <c r="AB722" s="216"/>
      <c r="AC722" s="216"/>
      <c r="AD722" s="216"/>
      <c r="AE722" s="216"/>
      <c r="AF722" s="216"/>
      <c r="AG722" s="216" t="s">
        <v>194</v>
      </c>
      <c r="AH722" s="216"/>
      <c r="AI722" s="216"/>
      <c r="AJ722" s="216"/>
      <c r="AK722" s="216"/>
      <c r="AL722" s="216"/>
      <c r="AM722" s="216"/>
      <c r="AN722" s="216"/>
      <c r="AO722" s="216"/>
      <c r="AP722" s="216"/>
      <c r="AQ722" s="216"/>
      <c r="AR722" s="216"/>
      <c r="AS722" s="216"/>
      <c r="AT722" s="216"/>
      <c r="AU722" s="216"/>
      <c r="AV722" s="216"/>
      <c r="AW722" s="216"/>
      <c r="AX722" s="216"/>
      <c r="AY722" s="216"/>
      <c r="AZ722" s="216"/>
      <c r="BA722" s="216"/>
      <c r="BB722" s="216"/>
      <c r="BC722" s="216"/>
      <c r="BD722" s="216"/>
      <c r="BE722" s="216"/>
      <c r="BF722" s="216"/>
      <c r="BG722" s="216"/>
      <c r="BH722" s="216"/>
    </row>
    <row r="723" spans="1:60" outlineLevel="1" x14ac:dyDescent="0.2">
      <c r="A723" s="223"/>
      <c r="B723" s="224"/>
      <c r="C723" s="248" t="s">
        <v>197</v>
      </c>
      <c r="D723" s="226"/>
      <c r="E723" s="227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  <c r="P723" s="225"/>
      <c r="Q723" s="225"/>
      <c r="R723" s="225"/>
      <c r="S723" s="225"/>
      <c r="T723" s="225"/>
      <c r="U723" s="225"/>
      <c r="V723" s="225"/>
      <c r="W723" s="225"/>
      <c r="X723" s="225"/>
      <c r="Y723" s="216"/>
      <c r="Z723" s="216"/>
      <c r="AA723" s="216"/>
      <c r="AB723" s="216"/>
      <c r="AC723" s="216"/>
      <c r="AD723" s="216"/>
      <c r="AE723" s="216"/>
      <c r="AF723" s="216"/>
      <c r="AG723" s="216" t="s">
        <v>168</v>
      </c>
      <c r="AH723" s="216">
        <v>0</v>
      </c>
      <c r="AI723" s="216"/>
      <c r="AJ723" s="216"/>
      <c r="AK723" s="216"/>
      <c r="AL723" s="216"/>
      <c r="AM723" s="216"/>
      <c r="AN723" s="216"/>
      <c r="AO723" s="216"/>
      <c r="AP723" s="216"/>
      <c r="AQ723" s="216"/>
      <c r="AR723" s="216"/>
      <c r="AS723" s="216"/>
      <c r="AT723" s="216"/>
      <c r="AU723" s="216"/>
      <c r="AV723" s="216"/>
      <c r="AW723" s="216"/>
      <c r="AX723" s="216"/>
      <c r="AY723" s="216"/>
      <c r="AZ723" s="216"/>
      <c r="BA723" s="216"/>
      <c r="BB723" s="216"/>
      <c r="BC723" s="216"/>
      <c r="BD723" s="216"/>
      <c r="BE723" s="216"/>
      <c r="BF723" s="216"/>
      <c r="BG723" s="216"/>
      <c r="BH723" s="216"/>
    </row>
    <row r="724" spans="1:60" outlineLevel="1" x14ac:dyDescent="0.2">
      <c r="A724" s="223"/>
      <c r="B724" s="224"/>
      <c r="C724" s="248" t="s">
        <v>198</v>
      </c>
      <c r="D724" s="226"/>
      <c r="E724" s="227"/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16"/>
      <c r="Z724" s="216"/>
      <c r="AA724" s="216"/>
      <c r="AB724" s="216"/>
      <c r="AC724" s="216"/>
      <c r="AD724" s="216"/>
      <c r="AE724" s="216"/>
      <c r="AF724" s="216"/>
      <c r="AG724" s="216" t="s">
        <v>168</v>
      </c>
      <c r="AH724" s="216">
        <v>0</v>
      </c>
      <c r="AI724" s="216"/>
      <c r="AJ724" s="216"/>
      <c r="AK724" s="216"/>
      <c r="AL724" s="216"/>
      <c r="AM724" s="216"/>
      <c r="AN724" s="216"/>
      <c r="AO724" s="216"/>
      <c r="AP724" s="216"/>
      <c r="AQ724" s="216"/>
      <c r="AR724" s="216"/>
      <c r="AS724" s="216"/>
      <c r="AT724" s="216"/>
      <c r="AU724" s="216"/>
      <c r="AV724" s="216"/>
      <c r="AW724" s="216"/>
      <c r="AX724" s="216"/>
      <c r="AY724" s="216"/>
      <c r="AZ724" s="216"/>
      <c r="BA724" s="216"/>
      <c r="BB724" s="216"/>
      <c r="BC724" s="216"/>
      <c r="BD724" s="216"/>
      <c r="BE724" s="216"/>
      <c r="BF724" s="216"/>
      <c r="BG724" s="216"/>
      <c r="BH724" s="216"/>
    </row>
    <row r="725" spans="1:60" outlineLevel="1" x14ac:dyDescent="0.2">
      <c r="A725" s="223"/>
      <c r="B725" s="224"/>
      <c r="C725" s="248" t="s">
        <v>557</v>
      </c>
      <c r="D725" s="226"/>
      <c r="E725" s="227"/>
      <c r="F725" s="225"/>
      <c r="G725" s="225"/>
      <c r="H725" s="225"/>
      <c r="I725" s="225"/>
      <c r="J725" s="225"/>
      <c r="K725" s="225"/>
      <c r="L725" s="225"/>
      <c r="M725" s="225"/>
      <c r="N725" s="225"/>
      <c r="O725" s="225"/>
      <c r="P725" s="225"/>
      <c r="Q725" s="225"/>
      <c r="R725" s="225"/>
      <c r="S725" s="225"/>
      <c r="T725" s="225"/>
      <c r="U725" s="225"/>
      <c r="V725" s="225"/>
      <c r="W725" s="225"/>
      <c r="X725" s="225"/>
      <c r="Y725" s="216"/>
      <c r="Z725" s="216"/>
      <c r="AA725" s="216"/>
      <c r="AB725" s="216"/>
      <c r="AC725" s="216"/>
      <c r="AD725" s="216"/>
      <c r="AE725" s="216"/>
      <c r="AF725" s="216"/>
      <c r="AG725" s="216" t="s">
        <v>168</v>
      </c>
      <c r="AH725" s="216">
        <v>0</v>
      </c>
      <c r="AI725" s="216"/>
      <c r="AJ725" s="216"/>
      <c r="AK725" s="216"/>
      <c r="AL725" s="216"/>
      <c r="AM725" s="216"/>
      <c r="AN725" s="216"/>
      <c r="AO725" s="216"/>
      <c r="AP725" s="216"/>
      <c r="AQ725" s="216"/>
      <c r="AR725" s="216"/>
      <c r="AS725" s="216"/>
      <c r="AT725" s="216"/>
      <c r="AU725" s="216"/>
      <c r="AV725" s="216"/>
      <c r="AW725" s="216"/>
      <c r="AX725" s="216"/>
      <c r="AY725" s="216"/>
      <c r="AZ725" s="216"/>
      <c r="BA725" s="216"/>
      <c r="BB725" s="216"/>
      <c r="BC725" s="216"/>
      <c r="BD725" s="216"/>
      <c r="BE725" s="216"/>
      <c r="BF725" s="216"/>
      <c r="BG725" s="216"/>
      <c r="BH725" s="216"/>
    </row>
    <row r="726" spans="1:60" outlineLevel="1" x14ac:dyDescent="0.2">
      <c r="A726" s="223"/>
      <c r="B726" s="224"/>
      <c r="C726" s="248" t="s">
        <v>199</v>
      </c>
      <c r="D726" s="226"/>
      <c r="E726" s="227"/>
      <c r="F726" s="225"/>
      <c r="G726" s="225"/>
      <c r="H726" s="225"/>
      <c r="I726" s="225"/>
      <c r="J726" s="225"/>
      <c r="K726" s="225"/>
      <c r="L726" s="225"/>
      <c r="M726" s="225"/>
      <c r="N726" s="225"/>
      <c r="O726" s="225"/>
      <c r="P726" s="225"/>
      <c r="Q726" s="225"/>
      <c r="R726" s="225"/>
      <c r="S726" s="225"/>
      <c r="T726" s="225"/>
      <c r="U726" s="225"/>
      <c r="V726" s="225"/>
      <c r="W726" s="225"/>
      <c r="X726" s="225"/>
      <c r="Y726" s="216"/>
      <c r="Z726" s="216"/>
      <c r="AA726" s="216"/>
      <c r="AB726" s="216"/>
      <c r="AC726" s="216"/>
      <c r="AD726" s="216"/>
      <c r="AE726" s="216"/>
      <c r="AF726" s="216"/>
      <c r="AG726" s="216" t="s">
        <v>168</v>
      </c>
      <c r="AH726" s="216">
        <v>0</v>
      </c>
      <c r="AI726" s="216"/>
      <c r="AJ726" s="216"/>
      <c r="AK726" s="216"/>
      <c r="AL726" s="216"/>
      <c r="AM726" s="216"/>
      <c r="AN726" s="216"/>
      <c r="AO726" s="216"/>
      <c r="AP726" s="216"/>
      <c r="AQ726" s="216"/>
      <c r="AR726" s="216"/>
      <c r="AS726" s="216"/>
      <c r="AT726" s="216"/>
      <c r="AU726" s="216"/>
      <c r="AV726" s="216"/>
      <c r="AW726" s="216"/>
      <c r="AX726" s="216"/>
      <c r="AY726" s="216"/>
      <c r="AZ726" s="216"/>
      <c r="BA726" s="216"/>
      <c r="BB726" s="216"/>
      <c r="BC726" s="216"/>
      <c r="BD726" s="216"/>
      <c r="BE726" s="216"/>
      <c r="BF726" s="216"/>
      <c r="BG726" s="216"/>
      <c r="BH726" s="216"/>
    </row>
    <row r="727" spans="1:60" outlineLevel="1" x14ac:dyDescent="0.2">
      <c r="A727" s="223"/>
      <c r="B727" s="224"/>
      <c r="C727" s="248" t="s">
        <v>558</v>
      </c>
      <c r="D727" s="226"/>
      <c r="E727" s="227">
        <v>3.1</v>
      </c>
      <c r="F727" s="225"/>
      <c r="G727" s="225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  <c r="R727" s="225"/>
      <c r="S727" s="225"/>
      <c r="T727" s="225"/>
      <c r="U727" s="225"/>
      <c r="V727" s="225"/>
      <c r="W727" s="225"/>
      <c r="X727" s="225"/>
      <c r="Y727" s="216"/>
      <c r="Z727" s="216"/>
      <c r="AA727" s="216"/>
      <c r="AB727" s="216"/>
      <c r="AC727" s="216"/>
      <c r="AD727" s="216"/>
      <c r="AE727" s="216"/>
      <c r="AF727" s="216"/>
      <c r="AG727" s="216" t="s">
        <v>168</v>
      </c>
      <c r="AH727" s="216">
        <v>0</v>
      </c>
      <c r="AI727" s="216"/>
      <c r="AJ727" s="216"/>
      <c r="AK727" s="216"/>
      <c r="AL727" s="216"/>
      <c r="AM727" s="216"/>
      <c r="AN727" s="216"/>
      <c r="AO727" s="216"/>
      <c r="AP727" s="216"/>
      <c r="AQ727" s="216"/>
      <c r="AR727" s="216"/>
      <c r="AS727" s="216"/>
      <c r="AT727" s="216"/>
      <c r="AU727" s="216"/>
      <c r="AV727" s="216"/>
      <c r="AW727" s="216"/>
      <c r="AX727" s="216"/>
      <c r="AY727" s="216"/>
      <c r="AZ727" s="216"/>
      <c r="BA727" s="216"/>
      <c r="BB727" s="216"/>
      <c r="BC727" s="216"/>
      <c r="BD727" s="216"/>
      <c r="BE727" s="216"/>
      <c r="BF727" s="216"/>
      <c r="BG727" s="216"/>
      <c r="BH727" s="216"/>
    </row>
    <row r="728" spans="1:60" outlineLevel="1" x14ac:dyDescent="0.2">
      <c r="A728" s="223"/>
      <c r="B728" s="224"/>
      <c r="C728" s="248" t="s">
        <v>199</v>
      </c>
      <c r="D728" s="226"/>
      <c r="E728" s="227"/>
      <c r="F728" s="225"/>
      <c r="G728" s="225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  <c r="R728" s="225"/>
      <c r="S728" s="225"/>
      <c r="T728" s="225"/>
      <c r="U728" s="225"/>
      <c r="V728" s="225"/>
      <c r="W728" s="225"/>
      <c r="X728" s="225"/>
      <c r="Y728" s="216"/>
      <c r="Z728" s="216"/>
      <c r="AA728" s="216"/>
      <c r="AB728" s="216"/>
      <c r="AC728" s="216"/>
      <c r="AD728" s="216"/>
      <c r="AE728" s="216"/>
      <c r="AF728" s="216"/>
      <c r="AG728" s="216" t="s">
        <v>168</v>
      </c>
      <c r="AH728" s="216">
        <v>0</v>
      </c>
      <c r="AI728" s="216"/>
      <c r="AJ728" s="216"/>
      <c r="AK728" s="216"/>
      <c r="AL728" s="216"/>
      <c r="AM728" s="216"/>
      <c r="AN728" s="216"/>
      <c r="AO728" s="216"/>
      <c r="AP728" s="216"/>
      <c r="AQ728" s="216"/>
      <c r="AR728" s="216"/>
      <c r="AS728" s="216"/>
      <c r="AT728" s="216"/>
      <c r="AU728" s="216"/>
      <c r="AV728" s="216"/>
      <c r="AW728" s="216"/>
      <c r="AX728" s="216"/>
      <c r="AY728" s="216"/>
      <c r="AZ728" s="216"/>
      <c r="BA728" s="216"/>
      <c r="BB728" s="216"/>
      <c r="BC728" s="216"/>
      <c r="BD728" s="216"/>
      <c r="BE728" s="216"/>
      <c r="BF728" s="216"/>
      <c r="BG728" s="216"/>
      <c r="BH728" s="216"/>
    </row>
    <row r="729" spans="1:60" outlineLevel="1" x14ac:dyDescent="0.2">
      <c r="A729" s="223"/>
      <c r="B729" s="224"/>
      <c r="C729" s="248" t="s">
        <v>559</v>
      </c>
      <c r="D729" s="226"/>
      <c r="E729" s="227">
        <v>6.2</v>
      </c>
      <c r="F729" s="225"/>
      <c r="G729" s="225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  <c r="R729" s="225"/>
      <c r="S729" s="225"/>
      <c r="T729" s="225"/>
      <c r="U729" s="225"/>
      <c r="V729" s="225"/>
      <c r="W729" s="225"/>
      <c r="X729" s="225"/>
      <c r="Y729" s="216"/>
      <c r="Z729" s="216"/>
      <c r="AA729" s="216"/>
      <c r="AB729" s="216"/>
      <c r="AC729" s="216"/>
      <c r="AD729" s="216"/>
      <c r="AE729" s="216"/>
      <c r="AF729" s="216"/>
      <c r="AG729" s="216" t="s">
        <v>168</v>
      </c>
      <c r="AH729" s="216">
        <v>0</v>
      </c>
      <c r="AI729" s="216"/>
      <c r="AJ729" s="216"/>
      <c r="AK729" s="216"/>
      <c r="AL729" s="216"/>
      <c r="AM729" s="216"/>
      <c r="AN729" s="216"/>
      <c r="AO729" s="216"/>
      <c r="AP729" s="216"/>
      <c r="AQ729" s="216"/>
      <c r="AR729" s="216"/>
      <c r="AS729" s="216"/>
      <c r="AT729" s="216"/>
      <c r="AU729" s="216"/>
      <c r="AV729" s="216"/>
      <c r="AW729" s="216"/>
      <c r="AX729" s="216"/>
      <c r="AY729" s="216"/>
      <c r="AZ729" s="216"/>
      <c r="BA729" s="216"/>
      <c r="BB729" s="216"/>
      <c r="BC729" s="216"/>
      <c r="BD729" s="216"/>
      <c r="BE729" s="216"/>
      <c r="BF729" s="216"/>
      <c r="BG729" s="216"/>
      <c r="BH729" s="216"/>
    </row>
    <row r="730" spans="1:60" ht="22.5" outlineLevel="1" x14ac:dyDescent="0.2">
      <c r="A730" s="235">
        <v>87</v>
      </c>
      <c r="B730" s="236" t="s">
        <v>560</v>
      </c>
      <c r="C730" s="246" t="s">
        <v>561</v>
      </c>
      <c r="D730" s="237" t="s">
        <v>301</v>
      </c>
      <c r="E730" s="238">
        <v>20</v>
      </c>
      <c r="F730" s="239"/>
      <c r="G730" s="240">
        <f>ROUND(E730*F730,2)</f>
        <v>0</v>
      </c>
      <c r="H730" s="239"/>
      <c r="I730" s="240">
        <f>ROUND(E730*H730,2)</f>
        <v>0</v>
      </c>
      <c r="J730" s="239"/>
      <c r="K730" s="240">
        <f>ROUND(E730*J730,2)</f>
        <v>0</v>
      </c>
      <c r="L730" s="240">
        <v>21</v>
      </c>
      <c r="M730" s="240">
        <f>G730*(1+L730/100)</f>
        <v>0</v>
      </c>
      <c r="N730" s="240">
        <v>1.33E-3</v>
      </c>
      <c r="O730" s="240">
        <f>ROUND(E730*N730,2)</f>
        <v>0.03</v>
      </c>
      <c r="P730" s="240">
        <v>0.22800000000000001</v>
      </c>
      <c r="Q730" s="240">
        <f>ROUND(E730*P730,2)</f>
        <v>4.5599999999999996</v>
      </c>
      <c r="R730" s="240" t="s">
        <v>365</v>
      </c>
      <c r="S730" s="240" t="s">
        <v>154</v>
      </c>
      <c r="T730" s="241" t="s">
        <v>154</v>
      </c>
      <c r="U730" s="225">
        <v>2.1459999999999999</v>
      </c>
      <c r="V730" s="225">
        <f>ROUND(E730*U730,2)</f>
        <v>42.92</v>
      </c>
      <c r="W730" s="225"/>
      <c r="X730" s="225" t="s">
        <v>193</v>
      </c>
      <c r="Y730" s="216"/>
      <c r="Z730" s="216"/>
      <c r="AA730" s="216"/>
      <c r="AB730" s="216"/>
      <c r="AC730" s="216"/>
      <c r="AD730" s="216"/>
      <c r="AE730" s="216"/>
      <c r="AF730" s="216"/>
      <c r="AG730" s="216" t="s">
        <v>194</v>
      </c>
      <c r="AH730" s="216"/>
      <c r="AI730" s="216"/>
      <c r="AJ730" s="216"/>
      <c r="AK730" s="216"/>
      <c r="AL730" s="216"/>
      <c r="AM730" s="216"/>
      <c r="AN730" s="216"/>
      <c r="AO730" s="216"/>
      <c r="AP730" s="216"/>
      <c r="AQ730" s="216"/>
      <c r="AR730" s="216"/>
      <c r="AS730" s="216"/>
      <c r="AT730" s="216"/>
      <c r="AU730" s="216"/>
      <c r="AV730" s="216"/>
      <c r="AW730" s="216"/>
      <c r="AX730" s="216"/>
      <c r="AY730" s="216"/>
      <c r="AZ730" s="216"/>
      <c r="BA730" s="216"/>
      <c r="BB730" s="216"/>
      <c r="BC730" s="216"/>
      <c r="BD730" s="216"/>
      <c r="BE730" s="216"/>
      <c r="BF730" s="216"/>
      <c r="BG730" s="216"/>
      <c r="BH730" s="216"/>
    </row>
    <row r="731" spans="1:60" outlineLevel="1" x14ac:dyDescent="0.2">
      <c r="A731" s="223"/>
      <c r="B731" s="224"/>
      <c r="C731" s="263" t="s">
        <v>562</v>
      </c>
      <c r="D731" s="254"/>
      <c r="E731" s="254"/>
      <c r="F731" s="254"/>
      <c r="G731" s="254"/>
      <c r="H731" s="225"/>
      <c r="I731" s="225"/>
      <c r="J731" s="225"/>
      <c r="K731" s="225"/>
      <c r="L731" s="225"/>
      <c r="M731" s="225"/>
      <c r="N731" s="225"/>
      <c r="O731" s="225"/>
      <c r="P731" s="225"/>
      <c r="Q731" s="225"/>
      <c r="R731" s="225"/>
      <c r="S731" s="225"/>
      <c r="T731" s="225"/>
      <c r="U731" s="225"/>
      <c r="V731" s="225"/>
      <c r="W731" s="225"/>
      <c r="X731" s="225"/>
      <c r="Y731" s="216"/>
      <c r="Z731" s="216"/>
      <c r="AA731" s="216"/>
      <c r="AB731" s="216"/>
      <c r="AC731" s="216"/>
      <c r="AD731" s="216"/>
      <c r="AE731" s="216"/>
      <c r="AF731" s="216"/>
      <c r="AG731" s="216" t="s">
        <v>196</v>
      </c>
      <c r="AH731" s="216"/>
      <c r="AI731" s="216"/>
      <c r="AJ731" s="216"/>
      <c r="AK731" s="216"/>
      <c r="AL731" s="216"/>
      <c r="AM731" s="216"/>
      <c r="AN731" s="216"/>
      <c r="AO731" s="216"/>
      <c r="AP731" s="216"/>
      <c r="AQ731" s="216"/>
      <c r="AR731" s="216"/>
      <c r="AS731" s="216"/>
      <c r="AT731" s="216"/>
      <c r="AU731" s="216"/>
      <c r="AV731" s="216"/>
      <c r="AW731" s="216"/>
      <c r="AX731" s="216"/>
      <c r="AY731" s="216"/>
      <c r="AZ731" s="216"/>
      <c r="BA731" s="242" t="str">
        <f>C731</f>
        <v>základovém nebo nadzákladovém, včetně pomocného lešení o výšce podlahy do 1900 mm a pro zatížení do 1,5 kPa  (150 kg/m2),</v>
      </c>
      <c r="BB731" s="216"/>
      <c r="BC731" s="216"/>
      <c r="BD731" s="216"/>
      <c r="BE731" s="216"/>
      <c r="BF731" s="216"/>
      <c r="BG731" s="216"/>
      <c r="BH731" s="216"/>
    </row>
    <row r="732" spans="1:60" outlineLevel="1" x14ac:dyDescent="0.2">
      <c r="A732" s="223"/>
      <c r="B732" s="224"/>
      <c r="C732" s="248" t="s">
        <v>315</v>
      </c>
      <c r="D732" s="226"/>
      <c r="E732" s="227"/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16"/>
      <c r="Z732" s="216"/>
      <c r="AA732" s="216"/>
      <c r="AB732" s="216"/>
      <c r="AC732" s="216"/>
      <c r="AD732" s="216"/>
      <c r="AE732" s="216"/>
      <c r="AF732" s="216"/>
      <c r="AG732" s="216" t="s">
        <v>168</v>
      </c>
      <c r="AH732" s="216">
        <v>0</v>
      </c>
      <c r="AI732" s="216"/>
      <c r="AJ732" s="216"/>
      <c r="AK732" s="216"/>
      <c r="AL732" s="216"/>
      <c r="AM732" s="216"/>
      <c r="AN732" s="216"/>
      <c r="AO732" s="216"/>
      <c r="AP732" s="216"/>
      <c r="AQ732" s="216"/>
      <c r="AR732" s="216"/>
      <c r="AS732" s="216"/>
      <c r="AT732" s="216"/>
      <c r="AU732" s="216"/>
      <c r="AV732" s="216"/>
      <c r="AW732" s="216"/>
      <c r="AX732" s="216"/>
      <c r="AY732" s="216"/>
      <c r="AZ732" s="216"/>
      <c r="BA732" s="216"/>
      <c r="BB732" s="216"/>
      <c r="BC732" s="216"/>
      <c r="BD732" s="216"/>
      <c r="BE732" s="216"/>
      <c r="BF732" s="216"/>
      <c r="BG732" s="216"/>
      <c r="BH732" s="216"/>
    </row>
    <row r="733" spans="1:60" outlineLevel="1" x14ac:dyDescent="0.2">
      <c r="A733" s="223"/>
      <c r="B733" s="224"/>
      <c r="C733" s="248" t="s">
        <v>563</v>
      </c>
      <c r="D733" s="226"/>
      <c r="E733" s="227"/>
      <c r="F733" s="225"/>
      <c r="G733" s="225"/>
      <c r="H733" s="225"/>
      <c r="I733" s="225"/>
      <c r="J733" s="225"/>
      <c r="K733" s="225"/>
      <c r="L733" s="225"/>
      <c r="M733" s="225"/>
      <c r="N733" s="225"/>
      <c r="O733" s="225"/>
      <c r="P733" s="225"/>
      <c r="Q733" s="225"/>
      <c r="R733" s="225"/>
      <c r="S733" s="225"/>
      <c r="T733" s="225"/>
      <c r="U733" s="225"/>
      <c r="V733" s="225"/>
      <c r="W733" s="225"/>
      <c r="X733" s="225"/>
      <c r="Y733" s="216"/>
      <c r="Z733" s="216"/>
      <c r="AA733" s="216"/>
      <c r="AB733" s="216"/>
      <c r="AC733" s="216"/>
      <c r="AD733" s="216"/>
      <c r="AE733" s="216"/>
      <c r="AF733" s="216"/>
      <c r="AG733" s="216" t="s">
        <v>168</v>
      </c>
      <c r="AH733" s="216">
        <v>0</v>
      </c>
      <c r="AI733" s="216"/>
      <c r="AJ733" s="216"/>
      <c r="AK733" s="216"/>
      <c r="AL733" s="216"/>
      <c r="AM733" s="216"/>
      <c r="AN733" s="216"/>
      <c r="AO733" s="216"/>
      <c r="AP733" s="216"/>
      <c r="AQ733" s="216"/>
      <c r="AR733" s="216"/>
      <c r="AS733" s="216"/>
      <c r="AT733" s="216"/>
      <c r="AU733" s="216"/>
      <c r="AV733" s="216"/>
      <c r="AW733" s="216"/>
      <c r="AX733" s="216"/>
      <c r="AY733" s="216"/>
      <c r="AZ733" s="216"/>
      <c r="BA733" s="216"/>
      <c r="BB733" s="216"/>
      <c r="BC733" s="216"/>
      <c r="BD733" s="216"/>
      <c r="BE733" s="216"/>
      <c r="BF733" s="216"/>
      <c r="BG733" s="216"/>
      <c r="BH733" s="216"/>
    </row>
    <row r="734" spans="1:60" outlineLevel="1" x14ac:dyDescent="0.2">
      <c r="A734" s="223"/>
      <c r="B734" s="224"/>
      <c r="C734" s="248" t="s">
        <v>317</v>
      </c>
      <c r="D734" s="226"/>
      <c r="E734" s="227">
        <v>20</v>
      </c>
      <c r="F734" s="225"/>
      <c r="G734" s="225"/>
      <c r="H734" s="225"/>
      <c r="I734" s="225"/>
      <c r="J734" s="225"/>
      <c r="K734" s="225"/>
      <c r="L734" s="225"/>
      <c r="M734" s="225"/>
      <c r="N734" s="225"/>
      <c r="O734" s="225"/>
      <c r="P734" s="225"/>
      <c r="Q734" s="225"/>
      <c r="R734" s="225"/>
      <c r="S734" s="225"/>
      <c r="T734" s="225"/>
      <c r="U734" s="225"/>
      <c r="V734" s="225"/>
      <c r="W734" s="225"/>
      <c r="X734" s="225"/>
      <c r="Y734" s="216"/>
      <c r="Z734" s="216"/>
      <c r="AA734" s="216"/>
      <c r="AB734" s="216"/>
      <c r="AC734" s="216"/>
      <c r="AD734" s="216"/>
      <c r="AE734" s="216"/>
      <c r="AF734" s="216"/>
      <c r="AG734" s="216" t="s">
        <v>168</v>
      </c>
      <c r="AH734" s="216">
        <v>0</v>
      </c>
      <c r="AI734" s="216"/>
      <c r="AJ734" s="216"/>
      <c r="AK734" s="216"/>
      <c r="AL734" s="216"/>
      <c r="AM734" s="216"/>
      <c r="AN734" s="216"/>
      <c r="AO734" s="216"/>
      <c r="AP734" s="216"/>
      <c r="AQ734" s="216"/>
      <c r="AR734" s="216"/>
      <c r="AS734" s="216"/>
      <c r="AT734" s="216"/>
      <c r="AU734" s="216"/>
      <c r="AV734" s="216"/>
      <c r="AW734" s="216"/>
      <c r="AX734" s="216"/>
      <c r="AY734" s="216"/>
      <c r="AZ734" s="216"/>
      <c r="BA734" s="216"/>
      <c r="BB734" s="216"/>
      <c r="BC734" s="216"/>
      <c r="BD734" s="216"/>
      <c r="BE734" s="216"/>
      <c r="BF734" s="216"/>
      <c r="BG734" s="216"/>
      <c r="BH734" s="216"/>
    </row>
    <row r="735" spans="1:60" ht="22.5" outlineLevel="1" x14ac:dyDescent="0.2">
      <c r="A735" s="235">
        <v>88</v>
      </c>
      <c r="B735" s="236" t="s">
        <v>564</v>
      </c>
      <c r="C735" s="246" t="s">
        <v>565</v>
      </c>
      <c r="D735" s="237" t="s">
        <v>252</v>
      </c>
      <c r="E735" s="238">
        <v>4.2</v>
      </c>
      <c r="F735" s="239"/>
      <c r="G735" s="240">
        <f>ROUND(E735*F735,2)</f>
        <v>0</v>
      </c>
      <c r="H735" s="239"/>
      <c r="I735" s="240">
        <f>ROUND(E735*H735,2)</f>
        <v>0</v>
      </c>
      <c r="J735" s="239"/>
      <c r="K735" s="240">
        <f>ROUND(E735*J735,2)</f>
        <v>0</v>
      </c>
      <c r="L735" s="240">
        <v>21</v>
      </c>
      <c r="M735" s="240">
        <f>G735*(1+L735/100)</f>
        <v>0</v>
      </c>
      <c r="N735" s="240">
        <v>4.8999999999999998E-4</v>
      </c>
      <c r="O735" s="240">
        <f>ROUND(E735*N735,2)</f>
        <v>0</v>
      </c>
      <c r="P735" s="240">
        <v>5.1999999999999998E-2</v>
      </c>
      <c r="Q735" s="240">
        <f>ROUND(E735*P735,2)</f>
        <v>0.22</v>
      </c>
      <c r="R735" s="240" t="s">
        <v>365</v>
      </c>
      <c r="S735" s="240" t="s">
        <v>154</v>
      </c>
      <c r="T735" s="241" t="s">
        <v>154</v>
      </c>
      <c r="U735" s="225">
        <v>1.4119999999999999</v>
      </c>
      <c r="V735" s="225">
        <f>ROUND(E735*U735,2)</f>
        <v>5.93</v>
      </c>
      <c r="W735" s="225"/>
      <c r="X735" s="225" t="s">
        <v>193</v>
      </c>
      <c r="Y735" s="216"/>
      <c r="Z735" s="216"/>
      <c r="AA735" s="216"/>
      <c r="AB735" s="216"/>
      <c r="AC735" s="216"/>
      <c r="AD735" s="216"/>
      <c r="AE735" s="216"/>
      <c r="AF735" s="216"/>
      <c r="AG735" s="216" t="s">
        <v>194</v>
      </c>
      <c r="AH735" s="216"/>
      <c r="AI735" s="216"/>
      <c r="AJ735" s="216"/>
      <c r="AK735" s="216"/>
      <c r="AL735" s="216"/>
      <c r="AM735" s="216"/>
      <c r="AN735" s="216"/>
      <c r="AO735" s="216"/>
      <c r="AP735" s="216"/>
      <c r="AQ735" s="216"/>
      <c r="AR735" s="216"/>
      <c r="AS735" s="216"/>
      <c r="AT735" s="216"/>
      <c r="AU735" s="216"/>
      <c r="AV735" s="216"/>
      <c r="AW735" s="216"/>
      <c r="AX735" s="216"/>
      <c r="AY735" s="216"/>
      <c r="AZ735" s="216"/>
      <c r="BA735" s="216"/>
      <c r="BB735" s="216"/>
      <c r="BC735" s="216"/>
      <c r="BD735" s="216"/>
      <c r="BE735" s="216"/>
      <c r="BF735" s="216"/>
      <c r="BG735" s="216"/>
      <c r="BH735" s="216"/>
    </row>
    <row r="736" spans="1:60" outlineLevel="1" x14ac:dyDescent="0.2">
      <c r="A736" s="223"/>
      <c r="B736" s="224"/>
      <c r="C736" s="247" t="s">
        <v>566</v>
      </c>
      <c r="D736" s="243"/>
      <c r="E736" s="243"/>
      <c r="F736" s="243"/>
      <c r="G736" s="243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16"/>
      <c r="Z736" s="216"/>
      <c r="AA736" s="216"/>
      <c r="AB736" s="216"/>
      <c r="AC736" s="216"/>
      <c r="AD736" s="216"/>
      <c r="AE736" s="216"/>
      <c r="AF736" s="216"/>
      <c r="AG736" s="216" t="s">
        <v>159</v>
      </c>
      <c r="AH736" s="216"/>
      <c r="AI736" s="216"/>
      <c r="AJ736" s="216"/>
      <c r="AK736" s="216"/>
      <c r="AL736" s="216"/>
      <c r="AM736" s="216"/>
      <c r="AN736" s="216"/>
      <c r="AO736" s="216"/>
      <c r="AP736" s="216"/>
      <c r="AQ736" s="216"/>
      <c r="AR736" s="216"/>
      <c r="AS736" s="216"/>
      <c r="AT736" s="216"/>
      <c r="AU736" s="216"/>
      <c r="AV736" s="216"/>
      <c r="AW736" s="216"/>
      <c r="AX736" s="216"/>
      <c r="AY736" s="216"/>
      <c r="AZ736" s="216"/>
      <c r="BA736" s="216"/>
      <c r="BB736" s="216"/>
      <c r="BC736" s="216"/>
      <c r="BD736" s="216"/>
      <c r="BE736" s="216"/>
      <c r="BF736" s="216"/>
      <c r="BG736" s="216"/>
      <c r="BH736" s="216"/>
    </row>
    <row r="737" spans="1:60" outlineLevel="1" x14ac:dyDescent="0.2">
      <c r="A737" s="223"/>
      <c r="B737" s="224"/>
      <c r="C737" s="248" t="s">
        <v>197</v>
      </c>
      <c r="D737" s="226"/>
      <c r="E737" s="227"/>
      <c r="F737" s="225"/>
      <c r="G737" s="225"/>
      <c r="H737" s="225"/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16"/>
      <c r="Z737" s="216"/>
      <c r="AA737" s="216"/>
      <c r="AB737" s="216"/>
      <c r="AC737" s="216"/>
      <c r="AD737" s="216"/>
      <c r="AE737" s="216"/>
      <c r="AF737" s="216"/>
      <c r="AG737" s="216" t="s">
        <v>168</v>
      </c>
      <c r="AH737" s="216">
        <v>0</v>
      </c>
      <c r="AI737" s="216"/>
      <c r="AJ737" s="216"/>
      <c r="AK737" s="216"/>
      <c r="AL737" s="216"/>
      <c r="AM737" s="216"/>
      <c r="AN737" s="216"/>
      <c r="AO737" s="216"/>
      <c r="AP737" s="216"/>
      <c r="AQ737" s="216"/>
      <c r="AR737" s="216"/>
      <c r="AS737" s="216"/>
      <c r="AT737" s="216"/>
      <c r="AU737" s="216"/>
      <c r="AV737" s="216"/>
      <c r="AW737" s="216"/>
      <c r="AX737" s="216"/>
      <c r="AY737" s="216"/>
      <c r="AZ737" s="216"/>
      <c r="BA737" s="216"/>
      <c r="BB737" s="216"/>
      <c r="BC737" s="216"/>
      <c r="BD737" s="216"/>
      <c r="BE737" s="216"/>
      <c r="BF737" s="216"/>
      <c r="BG737" s="216"/>
      <c r="BH737" s="216"/>
    </row>
    <row r="738" spans="1:60" outlineLevel="1" x14ac:dyDescent="0.2">
      <c r="A738" s="223"/>
      <c r="B738" s="224"/>
      <c r="C738" s="248" t="s">
        <v>198</v>
      </c>
      <c r="D738" s="226"/>
      <c r="E738" s="227"/>
      <c r="F738" s="225"/>
      <c r="G738" s="225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16"/>
      <c r="Z738" s="216"/>
      <c r="AA738" s="216"/>
      <c r="AB738" s="216"/>
      <c r="AC738" s="216"/>
      <c r="AD738" s="216"/>
      <c r="AE738" s="216"/>
      <c r="AF738" s="216"/>
      <c r="AG738" s="216" t="s">
        <v>168</v>
      </c>
      <c r="AH738" s="216">
        <v>0</v>
      </c>
      <c r="AI738" s="216"/>
      <c r="AJ738" s="216"/>
      <c r="AK738" s="216"/>
      <c r="AL738" s="216"/>
      <c r="AM738" s="216"/>
      <c r="AN738" s="216"/>
      <c r="AO738" s="216"/>
      <c r="AP738" s="216"/>
      <c r="AQ738" s="216"/>
      <c r="AR738" s="216"/>
      <c r="AS738" s="216"/>
      <c r="AT738" s="216"/>
      <c r="AU738" s="216"/>
      <c r="AV738" s="216"/>
      <c r="AW738" s="216"/>
      <c r="AX738" s="216"/>
      <c r="AY738" s="216"/>
      <c r="AZ738" s="216"/>
      <c r="BA738" s="216"/>
      <c r="BB738" s="216"/>
      <c r="BC738" s="216"/>
      <c r="BD738" s="216"/>
      <c r="BE738" s="216"/>
      <c r="BF738" s="216"/>
      <c r="BG738" s="216"/>
      <c r="BH738" s="216"/>
    </row>
    <row r="739" spans="1:60" outlineLevel="1" x14ac:dyDescent="0.2">
      <c r="A739" s="223"/>
      <c r="B739" s="224"/>
      <c r="C739" s="248" t="s">
        <v>567</v>
      </c>
      <c r="D739" s="226"/>
      <c r="E739" s="227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16"/>
      <c r="Z739" s="216"/>
      <c r="AA739" s="216"/>
      <c r="AB739" s="216"/>
      <c r="AC739" s="216"/>
      <c r="AD739" s="216"/>
      <c r="AE739" s="216"/>
      <c r="AF739" s="216"/>
      <c r="AG739" s="216" t="s">
        <v>168</v>
      </c>
      <c r="AH739" s="216">
        <v>0</v>
      </c>
      <c r="AI739" s="216"/>
      <c r="AJ739" s="216"/>
      <c r="AK739" s="216"/>
      <c r="AL739" s="216"/>
      <c r="AM739" s="216"/>
      <c r="AN739" s="216"/>
      <c r="AO739" s="216"/>
      <c r="AP739" s="216"/>
      <c r="AQ739" s="216"/>
      <c r="AR739" s="216"/>
      <c r="AS739" s="216"/>
      <c r="AT739" s="216"/>
      <c r="AU739" s="216"/>
      <c r="AV739" s="216"/>
      <c r="AW739" s="216"/>
      <c r="AX739" s="216"/>
      <c r="AY739" s="216"/>
      <c r="AZ739" s="216"/>
      <c r="BA739" s="216"/>
      <c r="BB739" s="216"/>
      <c r="BC739" s="216"/>
      <c r="BD739" s="216"/>
      <c r="BE739" s="216"/>
      <c r="BF739" s="216"/>
      <c r="BG739" s="216"/>
      <c r="BH739" s="216"/>
    </row>
    <row r="740" spans="1:60" outlineLevel="1" x14ac:dyDescent="0.2">
      <c r="A740" s="223"/>
      <c r="B740" s="224"/>
      <c r="C740" s="248" t="s">
        <v>199</v>
      </c>
      <c r="D740" s="226"/>
      <c r="E740" s="227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16"/>
      <c r="Z740" s="216"/>
      <c r="AA740" s="216"/>
      <c r="AB740" s="216"/>
      <c r="AC740" s="216"/>
      <c r="AD740" s="216"/>
      <c r="AE740" s="216"/>
      <c r="AF740" s="216"/>
      <c r="AG740" s="216" t="s">
        <v>168</v>
      </c>
      <c r="AH740" s="216">
        <v>0</v>
      </c>
      <c r="AI740" s="216"/>
      <c r="AJ740" s="216"/>
      <c r="AK740" s="216"/>
      <c r="AL740" s="216"/>
      <c r="AM740" s="216"/>
      <c r="AN740" s="216"/>
      <c r="AO740" s="216"/>
      <c r="AP740" s="216"/>
      <c r="AQ740" s="216"/>
      <c r="AR740" s="216"/>
      <c r="AS740" s="216"/>
      <c r="AT740" s="216"/>
      <c r="AU740" s="216"/>
      <c r="AV740" s="216"/>
      <c r="AW740" s="216"/>
      <c r="AX740" s="216"/>
      <c r="AY740" s="216"/>
      <c r="AZ740" s="216"/>
      <c r="BA740" s="216"/>
      <c r="BB740" s="216"/>
      <c r="BC740" s="216"/>
      <c r="BD740" s="216"/>
      <c r="BE740" s="216"/>
      <c r="BF740" s="216"/>
      <c r="BG740" s="216"/>
      <c r="BH740" s="216"/>
    </row>
    <row r="741" spans="1:60" outlineLevel="1" x14ac:dyDescent="0.2">
      <c r="A741" s="223"/>
      <c r="B741" s="224"/>
      <c r="C741" s="248" t="s">
        <v>568</v>
      </c>
      <c r="D741" s="226"/>
      <c r="E741" s="227">
        <v>1.4</v>
      </c>
      <c r="F741" s="225"/>
      <c r="G741" s="225"/>
      <c r="H741" s="225"/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16"/>
      <c r="Z741" s="216"/>
      <c r="AA741" s="216"/>
      <c r="AB741" s="216"/>
      <c r="AC741" s="216"/>
      <c r="AD741" s="216"/>
      <c r="AE741" s="216"/>
      <c r="AF741" s="216"/>
      <c r="AG741" s="216" t="s">
        <v>168</v>
      </c>
      <c r="AH741" s="216">
        <v>0</v>
      </c>
      <c r="AI741" s="216"/>
      <c r="AJ741" s="216"/>
      <c r="AK741" s="216"/>
      <c r="AL741" s="216"/>
      <c r="AM741" s="216"/>
      <c r="AN741" s="216"/>
      <c r="AO741" s="216"/>
      <c r="AP741" s="216"/>
      <c r="AQ741" s="216"/>
      <c r="AR741" s="216"/>
      <c r="AS741" s="216"/>
      <c r="AT741" s="216"/>
      <c r="AU741" s="216"/>
      <c r="AV741" s="216"/>
      <c r="AW741" s="216"/>
      <c r="AX741" s="216"/>
      <c r="AY741" s="216"/>
      <c r="AZ741" s="216"/>
      <c r="BA741" s="216"/>
      <c r="BB741" s="216"/>
      <c r="BC741" s="216"/>
      <c r="BD741" s="216"/>
      <c r="BE741" s="216"/>
      <c r="BF741" s="216"/>
      <c r="BG741" s="216"/>
      <c r="BH741" s="216"/>
    </row>
    <row r="742" spans="1:60" outlineLevel="1" x14ac:dyDescent="0.2">
      <c r="A742" s="223"/>
      <c r="B742" s="224"/>
      <c r="C742" s="248" t="s">
        <v>199</v>
      </c>
      <c r="D742" s="226"/>
      <c r="E742" s="227"/>
      <c r="F742" s="225"/>
      <c r="G742" s="225"/>
      <c r="H742" s="225"/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16"/>
      <c r="Z742" s="216"/>
      <c r="AA742" s="216"/>
      <c r="AB742" s="216"/>
      <c r="AC742" s="216"/>
      <c r="AD742" s="216"/>
      <c r="AE742" s="216"/>
      <c r="AF742" s="216"/>
      <c r="AG742" s="216" t="s">
        <v>168</v>
      </c>
      <c r="AH742" s="216">
        <v>0</v>
      </c>
      <c r="AI742" s="216"/>
      <c r="AJ742" s="216"/>
      <c r="AK742" s="216"/>
      <c r="AL742" s="216"/>
      <c r="AM742" s="216"/>
      <c r="AN742" s="216"/>
      <c r="AO742" s="216"/>
      <c r="AP742" s="216"/>
      <c r="AQ742" s="216"/>
      <c r="AR742" s="216"/>
      <c r="AS742" s="216"/>
      <c r="AT742" s="216"/>
      <c r="AU742" s="216"/>
      <c r="AV742" s="216"/>
      <c r="AW742" s="216"/>
      <c r="AX742" s="216"/>
      <c r="AY742" s="216"/>
      <c r="AZ742" s="216"/>
      <c r="BA742" s="216"/>
      <c r="BB742" s="216"/>
      <c r="BC742" s="216"/>
      <c r="BD742" s="216"/>
      <c r="BE742" s="216"/>
      <c r="BF742" s="216"/>
      <c r="BG742" s="216"/>
      <c r="BH742" s="216"/>
    </row>
    <row r="743" spans="1:60" outlineLevel="1" x14ac:dyDescent="0.2">
      <c r="A743" s="223"/>
      <c r="B743" s="224"/>
      <c r="C743" s="248" t="s">
        <v>569</v>
      </c>
      <c r="D743" s="226"/>
      <c r="E743" s="227">
        <v>2.8</v>
      </c>
      <c r="F743" s="225"/>
      <c r="G743" s="225"/>
      <c r="H743" s="225"/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16"/>
      <c r="Z743" s="216"/>
      <c r="AA743" s="216"/>
      <c r="AB743" s="216"/>
      <c r="AC743" s="216"/>
      <c r="AD743" s="216"/>
      <c r="AE743" s="216"/>
      <c r="AF743" s="216"/>
      <c r="AG743" s="216" t="s">
        <v>168</v>
      </c>
      <c r="AH743" s="216">
        <v>0</v>
      </c>
      <c r="AI743" s="216"/>
      <c r="AJ743" s="216"/>
      <c r="AK743" s="216"/>
      <c r="AL743" s="216"/>
      <c r="AM743" s="216"/>
      <c r="AN743" s="216"/>
      <c r="AO743" s="216"/>
      <c r="AP743" s="216"/>
      <c r="AQ743" s="216"/>
      <c r="AR743" s="216"/>
      <c r="AS743" s="216"/>
      <c r="AT743" s="216"/>
      <c r="AU743" s="216"/>
      <c r="AV743" s="216"/>
      <c r="AW743" s="216"/>
      <c r="AX743" s="216"/>
      <c r="AY743" s="216"/>
      <c r="AZ743" s="216"/>
      <c r="BA743" s="216"/>
      <c r="BB743" s="216"/>
      <c r="BC743" s="216"/>
      <c r="BD743" s="216"/>
      <c r="BE743" s="216"/>
      <c r="BF743" s="216"/>
      <c r="BG743" s="216"/>
      <c r="BH743" s="216"/>
    </row>
    <row r="744" spans="1:60" outlineLevel="1" x14ac:dyDescent="0.2">
      <c r="A744" s="235">
        <v>89</v>
      </c>
      <c r="B744" s="236" t="s">
        <v>570</v>
      </c>
      <c r="C744" s="246" t="s">
        <v>571</v>
      </c>
      <c r="D744" s="237" t="s">
        <v>259</v>
      </c>
      <c r="E744" s="238">
        <v>45.65</v>
      </c>
      <c r="F744" s="239"/>
      <c r="G744" s="240">
        <f>ROUND(E744*F744,2)</f>
        <v>0</v>
      </c>
      <c r="H744" s="239"/>
      <c r="I744" s="240">
        <f>ROUND(E744*H744,2)</f>
        <v>0</v>
      </c>
      <c r="J744" s="239"/>
      <c r="K744" s="240">
        <f>ROUND(E744*J744,2)</f>
        <v>0</v>
      </c>
      <c r="L744" s="240">
        <v>21</v>
      </c>
      <c r="M744" s="240">
        <f>G744*(1+L744/100)</f>
        <v>0</v>
      </c>
      <c r="N744" s="240">
        <v>0</v>
      </c>
      <c r="O744" s="240">
        <f>ROUND(E744*N744,2)</f>
        <v>0</v>
      </c>
      <c r="P744" s="240">
        <v>2E-3</v>
      </c>
      <c r="Q744" s="240">
        <f>ROUND(E744*P744,2)</f>
        <v>0.09</v>
      </c>
      <c r="R744" s="240"/>
      <c r="S744" s="240" t="s">
        <v>356</v>
      </c>
      <c r="T744" s="241" t="s">
        <v>155</v>
      </c>
      <c r="U744" s="225">
        <v>0</v>
      </c>
      <c r="V744" s="225">
        <f>ROUND(E744*U744,2)</f>
        <v>0</v>
      </c>
      <c r="W744" s="225"/>
      <c r="X744" s="225" t="s">
        <v>193</v>
      </c>
      <c r="Y744" s="216"/>
      <c r="Z744" s="216"/>
      <c r="AA744" s="216"/>
      <c r="AB744" s="216"/>
      <c r="AC744" s="216"/>
      <c r="AD744" s="216"/>
      <c r="AE744" s="216"/>
      <c r="AF744" s="216"/>
      <c r="AG744" s="216" t="s">
        <v>194</v>
      </c>
      <c r="AH744" s="216"/>
      <c r="AI744" s="216"/>
      <c r="AJ744" s="216"/>
      <c r="AK744" s="216"/>
      <c r="AL744" s="216"/>
      <c r="AM744" s="216"/>
      <c r="AN744" s="216"/>
      <c r="AO744" s="216"/>
      <c r="AP744" s="216"/>
      <c r="AQ744" s="216"/>
      <c r="AR744" s="216"/>
      <c r="AS744" s="216"/>
      <c r="AT744" s="216"/>
      <c r="AU744" s="216"/>
      <c r="AV744" s="216"/>
      <c r="AW744" s="216"/>
      <c r="AX744" s="216"/>
      <c r="AY744" s="216"/>
      <c r="AZ744" s="216"/>
      <c r="BA744" s="216"/>
      <c r="BB744" s="216"/>
      <c r="BC744" s="216"/>
      <c r="BD744" s="216"/>
      <c r="BE744" s="216"/>
      <c r="BF744" s="216"/>
      <c r="BG744" s="216"/>
      <c r="BH744" s="216"/>
    </row>
    <row r="745" spans="1:60" outlineLevel="1" x14ac:dyDescent="0.2">
      <c r="A745" s="223"/>
      <c r="B745" s="224"/>
      <c r="C745" s="248" t="s">
        <v>315</v>
      </c>
      <c r="D745" s="226"/>
      <c r="E745" s="227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16"/>
      <c r="Z745" s="216"/>
      <c r="AA745" s="216"/>
      <c r="AB745" s="216"/>
      <c r="AC745" s="216"/>
      <c r="AD745" s="216"/>
      <c r="AE745" s="216"/>
      <c r="AF745" s="216"/>
      <c r="AG745" s="216" t="s">
        <v>168</v>
      </c>
      <c r="AH745" s="216">
        <v>0</v>
      </c>
      <c r="AI745" s="216"/>
      <c r="AJ745" s="216"/>
      <c r="AK745" s="216"/>
      <c r="AL745" s="216"/>
      <c r="AM745" s="216"/>
      <c r="AN745" s="216"/>
      <c r="AO745" s="216"/>
      <c r="AP745" s="216"/>
      <c r="AQ745" s="216"/>
      <c r="AR745" s="216"/>
      <c r="AS745" s="216"/>
      <c r="AT745" s="216"/>
      <c r="AU745" s="216"/>
      <c r="AV745" s="216"/>
      <c r="AW745" s="216"/>
      <c r="AX745" s="216"/>
      <c r="AY745" s="216"/>
      <c r="AZ745" s="216"/>
      <c r="BA745" s="216"/>
      <c r="BB745" s="216"/>
      <c r="BC745" s="216"/>
      <c r="BD745" s="216"/>
      <c r="BE745" s="216"/>
      <c r="BF745" s="216"/>
      <c r="BG745" s="216"/>
      <c r="BH745" s="216"/>
    </row>
    <row r="746" spans="1:60" outlineLevel="1" x14ac:dyDescent="0.2">
      <c r="A746" s="223"/>
      <c r="B746" s="224"/>
      <c r="C746" s="248" t="s">
        <v>572</v>
      </c>
      <c r="D746" s="226"/>
      <c r="E746" s="227">
        <v>9.9</v>
      </c>
      <c r="F746" s="225"/>
      <c r="G746" s="225"/>
      <c r="H746" s="225"/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16"/>
      <c r="Z746" s="216"/>
      <c r="AA746" s="216"/>
      <c r="AB746" s="216"/>
      <c r="AC746" s="216"/>
      <c r="AD746" s="216"/>
      <c r="AE746" s="216"/>
      <c r="AF746" s="216"/>
      <c r="AG746" s="216" t="s">
        <v>168</v>
      </c>
      <c r="AH746" s="216">
        <v>0</v>
      </c>
      <c r="AI746" s="216"/>
      <c r="AJ746" s="216"/>
      <c r="AK746" s="216"/>
      <c r="AL746" s="216"/>
      <c r="AM746" s="216"/>
      <c r="AN746" s="216"/>
      <c r="AO746" s="216"/>
      <c r="AP746" s="216"/>
      <c r="AQ746" s="216"/>
      <c r="AR746" s="216"/>
      <c r="AS746" s="216"/>
      <c r="AT746" s="216"/>
      <c r="AU746" s="216"/>
      <c r="AV746" s="216"/>
      <c r="AW746" s="216"/>
      <c r="AX746" s="216"/>
      <c r="AY746" s="216"/>
      <c r="AZ746" s="216"/>
      <c r="BA746" s="216"/>
      <c r="BB746" s="216"/>
      <c r="BC746" s="216"/>
      <c r="BD746" s="216"/>
      <c r="BE746" s="216"/>
      <c r="BF746" s="216"/>
      <c r="BG746" s="216"/>
      <c r="BH746" s="216"/>
    </row>
    <row r="747" spans="1:60" outlineLevel="1" x14ac:dyDescent="0.2">
      <c r="A747" s="223"/>
      <c r="B747" s="224"/>
      <c r="C747" s="248" t="s">
        <v>573</v>
      </c>
      <c r="D747" s="226"/>
      <c r="E747" s="227">
        <v>35.75</v>
      </c>
      <c r="F747" s="225"/>
      <c r="G747" s="225"/>
      <c r="H747" s="225"/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16"/>
      <c r="Z747" s="216"/>
      <c r="AA747" s="216"/>
      <c r="AB747" s="216"/>
      <c r="AC747" s="216"/>
      <c r="AD747" s="216"/>
      <c r="AE747" s="216"/>
      <c r="AF747" s="216"/>
      <c r="AG747" s="216" t="s">
        <v>168</v>
      </c>
      <c r="AH747" s="216">
        <v>0</v>
      </c>
      <c r="AI747" s="216"/>
      <c r="AJ747" s="216"/>
      <c r="AK747" s="216"/>
      <c r="AL747" s="216"/>
      <c r="AM747" s="216"/>
      <c r="AN747" s="216"/>
      <c r="AO747" s="216"/>
      <c r="AP747" s="216"/>
      <c r="AQ747" s="216"/>
      <c r="AR747" s="216"/>
      <c r="AS747" s="216"/>
      <c r="AT747" s="216"/>
      <c r="AU747" s="216"/>
      <c r="AV747" s="216"/>
      <c r="AW747" s="216"/>
      <c r="AX747" s="216"/>
      <c r="AY747" s="216"/>
      <c r="AZ747" s="216"/>
      <c r="BA747" s="216"/>
      <c r="BB747" s="216"/>
      <c r="BC747" s="216"/>
      <c r="BD747" s="216"/>
      <c r="BE747" s="216"/>
      <c r="BF747" s="216"/>
      <c r="BG747" s="216"/>
      <c r="BH747" s="216"/>
    </row>
    <row r="748" spans="1:60" x14ac:dyDescent="0.2">
      <c r="A748" s="229" t="s">
        <v>149</v>
      </c>
      <c r="B748" s="230" t="s">
        <v>96</v>
      </c>
      <c r="C748" s="245" t="s">
        <v>97</v>
      </c>
      <c r="D748" s="231"/>
      <c r="E748" s="232"/>
      <c r="F748" s="233"/>
      <c r="G748" s="233">
        <f>SUMIF(AG749:AG754,"&lt;&gt;NOR",G749:G754)</f>
        <v>0</v>
      </c>
      <c r="H748" s="233"/>
      <c r="I748" s="233">
        <f>SUM(I749:I754)</f>
        <v>0</v>
      </c>
      <c r="J748" s="233"/>
      <c r="K748" s="233">
        <f>SUM(K749:K754)</f>
        <v>0</v>
      </c>
      <c r="L748" s="233"/>
      <c r="M748" s="233">
        <f>SUM(M749:M754)</f>
        <v>0</v>
      </c>
      <c r="N748" s="233"/>
      <c r="O748" s="233">
        <f>SUM(O749:O754)</f>
        <v>0</v>
      </c>
      <c r="P748" s="233"/>
      <c r="Q748" s="233">
        <f>SUM(Q749:Q754)</f>
        <v>0</v>
      </c>
      <c r="R748" s="233"/>
      <c r="S748" s="233"/>
      <c r="T748" s="234"/>
      <c r="U748" s="228"/>
      <c r="V748" s="228">
        <f>SUM(V749:V754)</f>
        <v>241.64</v>
      </c>
      <c r="W748" s="228"/>
      <c r="X748" s="228"/>
      <c r="AG748" t="s">
        <v>150</v>
      </c>
    </row>
    <row r="749" spans="1:60" ht="33.75" outlineLevel="1" x14ac:dyDescent="0.2">
      <c r="A749" s="235">
        <v>90</v>
      </c>
      <c r="B749" s="236" t="s">
        <v>574</v>
      </c>
      <c r="C749" s="246" t="s">
        <v>575</v>
      </c>
      <c r="D749" s="237" t="s">
        <v>241</v>
      </c>
      <c r="E749" s="238">
        <v>127.71722</v>
      </c>
      <c r="F749" s="239"/>
      <c r="G749" s="240">
        <f>ROUND(E749*F749,2)</f>
        <v>0</v>
      </c>
      <c r="H749" s="239"/>
      <c r="I749" s="240">
        <f>ROUND(E749*H749,2)</f>
        <v>0</v>
      </c>
      <c r="J749" s="239"/>
      <c r="K749" s="240">
        <f>ROUND(E749*J749,2)</f>
        <v>0</v>
      </c>
      <c r="L749" s="240">
        <v>21</v>
      </c>
      <c r="M749" s="240">
        <f>G749*(1+L749/100)</f>
        <v>0</v>
      </c>
      <c r="N749" s="240">
        <v>0</v>
      </c>
      <c r="O749" s="240">
        <f>ROUND(E749*N749,2)</f>
        <v>0</v>
      </c>
      <c r="P749" s="240">
        <v>0</v>
      </c>
      <c r="Q749" s="240">
        <f>ROUND(E749*P749,2)</f>
        <v>0</v>
      </c>
      <c r="R749" s="240" t="s">
        <v>313</v>
      </c>
      <c r="S749" s="240" t="s">
        <v>154</v>
      </c>
      <c r="T749" s="241" t="s">
        <v>154</v>
      </c>
      <c r="U749" s="225">
        <v>1.8919999999999999</v>
      </c>
      <c r="V749" s="225">
        <f>ROUND(E749*U749,2)</f>
        <v>241.64</v>
      </c>
      <c r="W749" s="225"/>
      <c r="X749" s="225" t="s">
        <v>576</v>
      </c>
      <c r="Y749" s="216"/>
      <c r="Z749" s="216"/>
      <c r="AA749" s="216"/>
      <c r="AB749" s="216"/>
      <c r="AC749" s="216"/>
      <c r="AD749" s="216"/>
      <c r="AE749" s="216"/>
      <c r="AF749" s="216"/>
      <c r="AG749" s="216" t="s">
        <v>577</v>
      </c>
      <c r="AH749" s="216"/>
      <c r="AI749" s="216"/>
      <c r="AJ749" s="216"/>
      <c r="AK749" s="216"/>
      <c r="AL749" s="216"/>
      <c r="AM749" s="216"/>
      <c r="AN749" s="216"/>
      <c r="AO749" s="216"/>
      <c r="AP749" s="216"/>
      <c r="AQ749" s="216"/>
      <c r="AR749" s="216"/>
      <c r="AS749" s="216"/>
      <c r="AT749" s="216"/>
      <c r="AU749" s="216"/>
      <c r="AV749" s="216"/>
      <c r="AW749" s="216"/>
      <c r="AX749" s="216"/>
      <c r="AY749" s="216"/>
      <c r="AZ749" s="216"/>
      <c r="BA749" s="216"/>
      <c r="BB749" s="216"/>
      <c r="BC749" s="216"/>
      <c r="BD749" s="216"/>
      <c r="BE749" s="216"/>
      <c r="BF749" s="216"/>
      <c r="BG749" s="216"/>
      <c r="BH749" s="216"/>
    </row>
    <row r="750" spans="1:60" outlineLevel="1" x14ac:dyDescent="0.2">
      <c r="A750" s="223"/>
      <c r="B750" s="224"/>
      <c r="C750" s="263" t="s">
        <v>578</v>
      </c>
      <c r="D750" s="254"/>
      <c r="E750" s="254"/>
      <c r="F750" s="254"/>
      <c r="G750" s="254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16"/>
      <c r="Z750" s="216"/>
      <c r="AA750" s="216"/>
      <c r="AB750" s="216"/>
      <c r="AC750" s="216"/>
      <c r="AD750" s="216"/>
      <c r="AE750" s="216"/>
      <c r="AF750" s="216"/>
      <c r="AG750" s="216" t="s">
        <v>196</v>
      </c>
      <c r="AH750" s="216"/>
      <c r="AI750" s="216"/>
      <c r="AJ750" s="216"/>
      <c r="AK750" s="216"/>
      <c r="AL750" s="216"/>
      <c r="AM750" s="216"/>
      <c r="AN750" s="216"/>
      <c r="AO750" s="216"/>
      <c r="AP750" s="216"/>
      <c r="AQ750" s="216"/>
      <c r="AR750" s="216"/>
      <c r="AS750" s="216"/>
      <c r="AT750" s="216"/>
      <c r="AU750" s="216"/>
      <c r="AV750" s="216"/>
      <c r="AW750" s="216"/>
      <c r="AX750" s="216"/>
      <c r="AY750" s="216"/>
      <c r="AZ750" s="216"/>
      <c r="BA750" s="216"/>
      <c r="BB750" s="216"/>
      <c r="BC750" s="216"/>
      <c r="BD750" s="216"/>
      <c r="BE750" s="216"/>
      <c r="BF750" s="216"/>
      <c r="BG750" s="216"/>
      <c r="BH750" s="216"/>
    </row>
    <row r="751" spans="1:60" outlineLevel="1" x14ac:dyDescent="0.2">
      <c r="A751" s="223"/>
      <c r="B751" s="224"/>
      <c r="C751" s="248" t="s">
        <v>579</v>
      </c>
      <c r="D751" s="226"/>
      <c r="E751" s="227"/>
      <c r="F751" s="225"/>
      <c r="G751" s="225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16"/>
      <c r="Z751" s="216"/>
      <c r="AA751" s="216"/>
      <c r="AB751" s="216"/>
      <c r="AC751" s="216"/>
      <c r="AD751" s="216"/>
      <c r="AE751" s="216"/>
      <c r="AF751" s="216"/>
      <c r="AG751" s="216" t="s">
        <v>168</v>
      </c>
      <c r="AH751" s="216">
        <v>0</v>
      </c>
      <c r="AI751" s="216"/>
      <c r="AJ751" s="216"/>
      <c r="AK751" s="216"/>
      <c r="AL751" s="216"/>
      <c r="AM751" s="216"/>
      <c r="AN751" s="216"/>
      <c r="AO751" s="216"/>
      <c r="AP751" s="216"/>
      <c r="AQ751" s="216"/>
      <c r="AR751" s="216"/>
      <c r="AS751" s="216"/>
      <c r="AT751" s="216"/>
      <c r="AU751" s="216"/>
      <c r="AV751" s="216"/>
      <c r="AW751" s="216"/>
      <c r="AX751" s="216"/>
      <c r="AY751" s="216"/>
      <c r="AZ751" s="216"/>
      <c r="BA751" s="216"/>
      <c r="BB751" s="216"/>
      <c r="BC751" s="216"/>
      <c r="BD751" s="216"/>
      <c r="BE751" s="216"/>
      <c r="BF751" s="216"/>
      <c r="BG751" s="216"/>
      <c r="BH751" s="216"/>
    </row>
    <row r="752" spans="1:60" ht="22.5" outlineLevel="1" x14ac:dyDescent="0.2">
      <c r="A752" s="223"/>
      <c r="B752" s="224"/>
      <c r="C752" s="248" t="s">
        <v>580</v>
      </c>
      <c r="D752" s="226"/>
      <c r="E752" s="227"/>
      <c r="F752" s="225"/>
      <c r="G752" s="225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16"/>
      <c r="Z752" s="216"/>
      <c r="AA752" s="216"/>
      <c r="AB752" s="216"/>
      <c r="AC752" s="216"/>
      <c r="AD752" s="216"/>
      <c r="AE752" s="216"/>
      <c r="AF752" s="216"/>
      <c r="AG752" s="216" t="s">
        <v>168</v>
      </c>
      <c r="AH752" s="216">
        <v>0</v>
      </c>
      <c r="AI752" s="216"/>
      <c r="AJ752" s="216"/>
      <c r="AK752" s="216"/>
      <c r="AL752" s="216"/>
      <c r="AM752" s="216"/>
      <c r="AN752" s="216"/>
      <c r="AO752" s="216"/>
      <c r="AP752" s="216"/>
      <c r="AQ752" s="216"/>
      <c r="AR752" s="216"/>
      <c r="AS752" s="216"/>
      <c r="AT752" s="216"/>
      <c r="AU752" s="216"/>
      <c r="AV752" s="216"/>
      <c r="AW752" s="216"/>
      <c r="AX752" s="216"/>
      <c r="AY752" s="216"/>
      <c r="AZ752" s="216"/>
      <c r="BA752" s="216"/>
      <c r="BB752" s="216"/>
      <c r="BC752" s="216"/>
      <c r="BD752" s="216"/>
      <c r="BE752" s="216"/>
      <c r="BF752" s="216"/>
      <c r="BG752" s="216"/>
      <c r="BH752" s="216"/>
    </row>
    <row r="753" spans="1:60" outlineLevel="1" x14ac:dyDescent="0.2">
      <c r="A753" s="223"/>
      <c r="B753" s="224"/>
      <c r="C753" s="248" t="s">
        <v>581</v>
      </c>
      <c r="D753" s="226"/>
      <c r="E753" s="227"/>
      <c r="F753" s="225"/>
      <c r="G753" s="225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  <c r="U753" s="225"/>
      <c r="V753" s="225"/>
      <c r="W753" s="225"/>
      <c r="X753" s="225"/>
      <c r="Y753" s="216"/>
      <c r="Z753" s="216"/>
      <c r="AA753" s="216"/>
      <c r="AB753" s="216"/>
      <c r="AC753" s="216"/>
      <c r="AD753" s="216"/>
      <c r="AE753" s="216"/>
      <c r="AF753" s="216"/>
      <c r="AG753" s="216" t="s">
        <v>168</v>
      </c>
      <c r="AH753" s="216">
        <v>0</v>
      </c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</row>
    <row r="754" spans="1:60" outlineLevel="1" x14ac:dyDescent="0.2">
      <c r="A754" s="223"/>
      <c r="B754" s="224"/>
      <c r="C754" s="248" t="s">
        <v>582</v>
      </c>
      <c r="D754" s="226"/>
      <c r="E754" s="227">
        <v>127.71722</v>
      </c>
      <c r="F754" s="225"/>
      <c r="G754" s="225"/>
      <c r="H754" s="225"/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16"/>
      <c r="Z754" s="216"/>
      <c r="AA754" s="216"/>
      <c r="AB754" s="216"/>
      <c r="AC754" s="216"/>
      <c r="AD754" s="216"/>
      <c r="AE754" s="216"/>
      <c r="AF754" s="216"/>
      <c r="AG754" s="216" t="s">
        <v>168</v>
      </c>
      <c r="AH754" s="216">
        <v>0</v>
      </c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</row>
    <row r="755" spans="1:60" x14ac:dyDescent="0.2">
      <c r="A755" s="229" t="s">
        <v>149</v>
      </c>
      <c r="B755" s="230" t="s">
        <v>98</v>
      </c>
      <c r="C755" s="245" t="s">
        <v>99</v>
      </c>
      <c r="D755" s="231"/>
      <c r="E755" s="232"/>
      <c r="F755" s="233"/>
      <c r="G755" s="233">
        <f>SUMIF(AG756:AG819,"&lt;&gt;NOR",G756:G819)</f>
        <v>0</v>
      </c>
      <c r="H755" s="233"/>
      <c r="I755" s="233">
        <f>SUM(I756:I819)</f>
        <v>0</v>
      </c>
      <c r="J755" s="233"/>
      <c r="K755" s="233">
        <f>SUM(K756:K819)</f>
        <v>0</v>
      </c>
      <c r="L755" s="233"/>
      <c r="M755" s="233">
        <f>SUM(M756:M819)</f>
        <v>0</v>
      </c>
      <c r="N755" s="233"/>
      <c r="O755" s="233">
        <f>SUM(O756:O819)</f>
        <v>0.22</v>
      </c>
      <c r="P755" s="233"/>
      <c r="Q755" s="233">
        <f>SUM(Q756:Q819)</f>
        <v>0</v>
      </c>
      <c r="R755" s="233"/>
      <c r="S755" s="233"/>
      <c r="T755" s="234"/>
      <c r="U755" s="228"/>
      <c r="V755" s="228">
        <f>SUM(V756:V819)</f>
        <v>7.92</v>
      </c>
      <c r="W755" s="228"/>
      <c r="X755" s="228"/>
      <c r="AG755" t="s">
        <v>150</v>
      </c>
    </row>
    <row r="756" spans="1:60" ht="22.5" outlineLevel="1" x14ac:dyDescent="0.2">
      <c r="A756" s="235">
        <v>91</v>
      </c>
      <c r="B756" s="236" t="s">
        <v>583</v>
      </c>
      <c r="C756" s="246" t="s">
        <v>584</v>
      </c>
      <c r="D756" s="237" t="s">
        <v>259</v>
      </c>
      <c r="E756" s="238">
        <v>23.628499999999999</v>
      </c>
      <c r="F756" s="239"/>
      <c r="G756" s="240">
        <f>ROUND(E756*F756,2)</f>
        <v>0</v>
      </c>
      <c r="H756" s="239"/>
      <c r="I756" s="240">
        <f>ROUND(E756*H756,2)</f>
        <v>0</v>
      </c>
      <c r="J756" s="239"/>
      <c r="K756" s="240">
        <f>ROUND(E756*J756,2)</f>
        <v>0</v>
      </c>
      <c r="L756" s="240">
        <v>21</v>
      </c>
      <c r="M756" s="240">
        <f>G756*(1+L756/100)</f>
        <v>0</v>
      </c>
      <c r="N756" s="240">
        <v>4.4000000000000002E-4</v>
      </c>
      <c r="O756" s="240">
        <f>ROUND(E756*N756,2)</f>
        <v>0.01</v>
      </c>
      <c r="P756" s="240">
        <v>0</v>
      </c>
      <c r="Q756" s="240">
        <f>ROUND(E756*P756,2)</f>
        <v>0</v>
      </c>
      <c r="R756" s="240" t="s">
        <v>585</v>
      </c>
      <c r="S756" s="240" t="s">
        <v>154</v>
      </c>
      <c r="T756" s="241" t="s">
        <v>154</v>
      </c>
      <c r="U756" s="225">
        <v>2.75E-2</v>
      </c>
      <c r="V756" s="225">
        <f>ROUND(E756*U756,2)</f>
        <v>0.65</v>
      </c>
      <c r="W756" s="225"/>
      <c r="X756" s="225" t="s">
        <v>193</v>
      </c>
      <c r="Y756" s="216"/>
      <c r="Z756" s="216"/>
      <c r="AA756" s="216"/>
      <c r="AB756" s="216"/>
      <c r="AC756" s="216"/>
      <c r="AD756" s="216"/>
      <c r="AE756" s="216"/>
      <c r="AF756" s="216"/>
      <c r="AG756" s="216" t="s">
        <v>194</v>
      </c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</row>
    <row r="757" spans="1:60" outlineLevel="1" x14ac:dyDescent="0.2">
      <c r="A757" s="223"/>
      <c r="B757" s="224"/>
      <c r="C757" s="248" t="s">
        <v>197</v>
      </c>
      <c r="D757" s="226"/>
      <c r="E757" s="227"/>
      <c r="F757" s="225"/>
      <c r="G757" s="225"/>
      <c r="H757" s="225"/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16"/>
      <c r="Z757" s="216"/>
      <c r="AA757" s="216"/>
      <c r="AB757" s="216"/>
      <c r="AC757" s="216"/>
      <c r="AD757" s="216"/>
      <c r="AE757" s="216"/>
      <c r="AF757" s="216"/>
      <c r="AG757" s="216" t="s">
        <v>168</v>
      </c>
      <c r="AH757" s="216">
        <v>0</v>
      </c>
      <c r="AI757" s="216"/>
      <c r="AJ757" s="216"/>
      <c r="AK757" s="216"/>
      <c r="AL757" s="216"/>
      <c r="AM757" s="216"/>
      <c r="AN757" s="216"/>
      <c r="AO757" s="216"/>
      <c r="AP757" s="216"/>
      <c r="AQ757" s="216"/>
      <c r="AR757" s="216"/>
      <c r="AS757" s="216"/>
      <c r="AT757" s="216"/>
      <c r="AU757" s="216"/>
      <c r="AV757" s="216"/>
      <c r="AW757" s="216"/>
      <c r="AX757" s="216"/>
      <c r="AY757" s="216"/>
      <c r="AZ757" s="216"/>
      <c r="BA757" s="216"/>
      <c r="BB757" s="216"/>
      <c r="BC757" s="216"/>
      <c r="BD757" s="216"/>
      <c r="BE757" s="216"/>
      <c r="BF757" s="216"/>
      <c r="BG757" s="216"/>
      <c r="BH757" s="216"/>
    </row>
    <row r="758" spans="1:60" outlineLevel="1" x14ac:dyDescent="0.2">
      <c r="A758" s="223"/>
      <c r="B758" s="224"/>
      <c r="C758" s="248" t="s">
        <v>198</v>
      </c>
      <c r="D758" s="226"/>
      <c r="E758" s="227"/>
      <c r="F758" s="225"/>
      <c r="G758" s="225"/>
      <c r="H758" s="225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16"/>
      <c r="Z758" s="216"/>
      <c r="AA758" s="216"/>
      <c r="AB758" s="216"/>
      <c r="AC758" s="216"/>
      <c r="AD758" s="216"/>
      <c r="AE758" s="216"/>
      <c r="AF758" s="216"/>
      <c r="AG758" s="216" t="s">
        <v>168</v>
      </c>
      <c r="AH758" s="216">
        <v>0</v>
      </c>
      <c r="AI758" s="216"/>
      <c r="AJ758" s="216"/>
      <c r="AK758" s="216"/>
      <c r="AL758" s="216"/>
      <c r="AM758" s="216"/>
      <c r="AN758" s="216"/>
      <c r="AO758" s="216"/>
      <c r="AP758" s="216"/>
      <c r="AQ758" s="216"/>
      <c r="AR758" s="216"/>
      <c r="AS758" s="216"/>
      <c r="AT758" s="216"/>
      <c r="AU758" s="216"/>
      <c r="AV758" s="216"/>
      <c r="AW758" s="216"/>
      <c r="AX758" s="216"/>
      <c r="AY758" s="216"/>
      <c r="AZ758" s="216"/>
      <c r="BA758" s="216"/>
      <c r="BB758" s="216"/>
      <c r="BC758" s="216"/>
      <c r="BD758" s="216"/>
      <c r="BE758" s="216"/>
      <c r="BF758" s="216"/>
      <c r="BG758" s="216"/>
      <c r="BH758" s="216"/>
    </row>
    <row r="759" spans="1:60" outlineLevel="1" x14ac:dyDescent="0.2">
      <c r="A759" s="223"/>
      <c r="B759" s="224"/>
      <c r="C759" s="248" t="s">
        <v>199</v>
      </c>
      <c r="D759" s="226"/>
      <c r="E759" s="227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216"/>
      <c r="Z759" s="216"/>
      <c r="AA759" s="216"/>
      <c r="AB759" s="216"/>
      <c r="AC759" s="216"/>
      <c r="AD759" s="216"/>
      <c r="AE759" s="216"/>
      <c r="AF759" s="216"/>
      <c r="AG759" s="216" t="s">
        <v>168</v>
      </c>
      <c r="AH759" s="216">
        <v>0</v>
      </c>
      <c r="AI759" s="216"/>
      <c r="AJ759" s="216"/>
      <c r="AK759" s="216"/>
      <c r="AL759" s="216"/>
      <c r="AM759" s="216"/>
      <c r="AN759" s="216"/>
      <c r="AO759" s="216"/>
      <c r="AP759" s="216"/>
      <c r="AQ759" s="216"/>
      <c r="AR759" s="216"/>
      <c r="AS759" s="216"/>
      <c r="AT759" s="216"/>
      <c r="AU759" s="216"/>
      <c r="AV759" s="216"/>
      <c r="AW759" s="216"/>
      <c r="AX759" s="216"/>
      <c r="AY759" s="216"/>
      <c r="AZ759" s="216"/>
      <c r="BA759" s="216"/>
      <c r="BB759" s="216"/>
      <c r="BC759" s="216"/>
      <c r="BD759" s="216"/>
      <c r="BE759" s="216"/>
      <c r="BF759" s="216"/>
      <c r="BG759" s="216"/>
      <c r="BH759" s="216"/>
    </row>
    <row r="760" spans="1:60" outlineLevel="1" x14ac:dyDescent="0.2">
      <c r="A760" s="223"/>
      <c r="B760" s="224"/>
      <c r="C760" s="248" t="s">
        <v>586</v>
      </c>
      <c r="D760" s="226"/>
      <c r="E760" s="227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16"/>
      <c r="Z760" s="216"/>
      <c r="AA760" s="216"/>
      <c r="AB760" s="216"/>
      <c r="AC760" s="216"/>
      <c r="AD760" s="216"/>
      <c r="AE760" s="216"/>
      <c r="AF760" s="216"/>
      <c r="AG760" s="216" t="s">
        <v>168</v>
      </c>
      <c r="AH760" s="216">
        <v>0</v>
      </c>
      <c r="AI760" s="216"/>
      <c r="AJ760" s="216"/>
      <c r="AK760" s="216"/>
      <c r="AL760" s="216"/>
      <c r="AM760" s="216"/>
      <c r="AN760" s="216"/>
      <c r="AO760" s="216"/>
      <c r="AP760" s="216"/>
      <c r="AQ760" s="216"/>
      <c r="AR760" s="216"/>
      <c r="AS760" s="216"/>
      <c r="AT760" s="216"/>
      <c r="AU760" s="216"/>
      <c r="AV760" s="216"/>
      <c r="AW760" s="216"/>
      <c r="AX760" s="216"/>
      <c r="AY760" s="216"/>
      <c r="AZ760" s="216"/>
      <c r="BA760" s="216"/>
      <c r="BB760" s="216"/>
      <c r="BC760" s="216"/>
      <c r="BD760" s="216"/>
      <c r="BE760" s="216"/>
      <c r="BF760" s="216"/>
      <c r="BG760" s="216"/>
      <c r="BH760" s="216"/>
    </row>
    <row r="761" spans="1:60" outlineLevel="1" x14ac:dyDescent="0.2">
      <c r="A761" s="223"/>
      <c r="B761" s="224"/>
      <c r="C761" s="248" t="s">
        <v>471</v>
      </c>
      <c r="D761" s="226"/>
      <c r="E761" s="227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16"/>
      <c r="Z761" s="216"/>
      <c r="AA761" s="216"/>
      <c r="AB761" s="216"/>
      <c r="AC761" s="216"/>
      <c r="AD761" s="216"/>
      <c r="AE761" s="216"/>
      <c r="AF761" s="216"/>
      <c r="AG761" s="216" t="s">
        <v>168</v>
      </c>
      <c r="AH761" s="216">
        <v>0</v>
      </c>
      <c r="AI761" s="216"/>
      <c r="AJ761" s="216"/>
      <c r="AK761" s="216"/>
      <c r="AL761" s="216"/>
      <c r="AM761" s="216"/>
      <c r="AN761" s="216"/>
      <c r="AO761" s="216"/>
      <c r="AP761" s="216"/>
      <c r="AQ761" s="216"/>
      <c r="AR761" s="216"/>
      <c r="AS761" s="216"/>
      <c r="AT761" s="216"/>
      <c r="AU761" s="216"/>
      <c r="AV761" s="216"/>
      <c r="AW761" s="216"/>
      <c r="AX761" s="216"/>
      <c r="AY761" s="216"/>
      <c r="AZ761" s="216"/>
      <c r="BA761" s="216"/>
      <c r="BB761" s="216"/>
      <c r="BC761" s="216"/>
      <c r="BD761" s="216"/>
      <c r="BE761" s="216"/>
      <c r="BF761" s="216"/>
      <c r="BG761" s="216"/>
      <c r="BH761" s="216"/>
    </row>
    <row r="762" spans="1:60" outlineLevel="1" x14ac:dyDescent="0.2">
      <c r="A762" s="223"/>
      <c r="B762" s="224"/>
      <c r="C762" s="248" t="s">
        <v>199</v>
      </c>
      <c r="D762" s="226"/>
      <c r="E762" s="227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16"/>
      <c r="Z762" s="216"/>
      <c r="AA762" s="216"/>
      <c r="AB762" s="216"/>
      <c r="AC762" s="216"/>
      <c r="AD762" s="216"/>
      <c r="AE762" s="216"/>
      <c r="AF762" s="216"/>
      <c r="AG762" s="216" t="s">
        <v>168</v>
      </c>
      <c r="AH762" s="216">
        <v>0</v>
      </c>
      <c r="AI762" s="216"/>
      <c r="AJ762" s="216"/>
      <c r="AK762" s="216"/>
      <c r="AL762" s="216"/>
      <c r="AM762" s="216"/>
      <c r="AN762" s="216"/>
      <c r="AO762" s="216"/>
      <c r="AP762" s="216"/>
      <c r="AQ762" s="216"/>
      <c r="AR762" s="216"/>
      <c r="AS762" s="216"/>
      <c r="AT762" s="216"/>
      <c r="AU762" s="216"/>
      <c r="AV762" s="216"/>
      <c r="AW762" s="216"/>
      <c r="AX762" s="216"/>
      <c r="AY762" s="216"/>
      <c r="AZ762" s="216"/>
      <c r="BA762" s="216"/>
      <c r="BB762" s="216"/>
      <c r="BC762" s="216"/>
      <c r="BD762" s="216"/>
      <c r="BE762" s="216"/>
      <c r="BF762" s="216"/>
      <c r="BG762" s="216"/>
      <c r="BH762" s="216"/>
    </row>
    <row r="763" spans="1:60" outlineLevel="1" x14ac:dyDescent="0.2">
      <c r="A763" s="223"/>
      <c r="B763" s="224"/>
      <c r="C763" s="248" t="s">
        <v>472</v>
      </c>
      <c r="D763" s="226"/>
      <c r="E763" s="227">
        <v>15.0395</v>
      </c>
      <c r="F763" s="225"/>
      <c r="G763" s="225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  <c r="R763" s="225"/>
      <c r="S763" s="225"/>
      <c r="T763" s="225"/>
      <c r="U763" s="225"/>
      <c r="V763" s="225"/>
      <c r="W763" s="225"/>
      <c r="X763" s="225"/>
      <c r="Y763" s="216"/>
      <c r="Z763" s="216"/>
      <c r="AA763" s="216"/>
      <c r="AB763" s="216"/>
      <c r="AC763" s="216"/>
      <c r="AD763" s="216"/>
      <c r="AE763" s="216"/>
      <c r="AF763" s="216"/>
      <c r="AG763" s="216" t="s">
        <v>168</v>
      </c>
      <c r="AH763" s="216">
        <v>0</v>
      </c>
      <c r="AI763" s="216"/>
      <c r="AJ763" s="216"/>
      <c r="AK763" s="216"/>
      <c r="AL763" s="216"/>
      <c r="AM763" s="216"/>
      <c r="AN763" s="216"/>
      <c r="AO763" s="216"/>
      <c r="AP763" s="216"/>
      <c r="AQ763" s="216"/>
      <c r="AR763" s="216"/>
      <c r="AS763" s="216"/>
      <c r="AT763" s="216"/>
      <c r="AU763" s="216"/>
      <c r="AV763" s="216"/>
      <c r="AW763" s="216"/>
      <c r="AX763" s="216"/>
      <c r="AY763" s="216"/>
      <c r="AZ763" s="216"/>
      <c r="BA763" s="216"/>
      <c r="BB763" s="216"/>
      <c r="BC763" s="216"/>
      <c r="BD763" s="216"/>
      <c r="BE763" s="216"/>
      <c r="BF763" s="216"/>
      <c r="BG763" s="216"/>
      <c r="BH763" s="216"/>
    </row>
    <row r="764" spans="1:60" outlineLevel="1" x14ac:dyDescent="0.2">
      <c r="A764" s="223"/>
      <c r="B764" s="224"/>
      <c r="C764" s="248" t="s">
        <v>473</v>
      </c>
      <c r="D764" s="226"/>
      <c r="E764" s="227">
        <v>8.5890000000000004</v>
      </c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16"/>
      <c r="Z764" s="216"/>
      <c r="AA764" s="216"/>
      <c r="AB764" s="216"/>
      <c r="AC764" s="216"/>
      <c r="AD764" s="216"/>
      <c r="AE764" s="216"/>
      <c r="AF764" s="216"/>
      <c r="AG764" s="216" t="s">
        <v>168</v>
      </c>
      <c r="AH764" s="216">
        <v>0</v>
      </c>
      <c r="AI764" s="216"/>
      <c r="AJ764" s="216"/>
      <c r="AK764" s="216"/>
      <c r="AL764" s="216"/>
      <c r="AM764" s="216"/>
      <c r="AN764" s="216"/>
      <c r="AO764" s="216"/>
      <c r="AP764" s="216"/>
      <c r="AQ764" s="216"/>
      <c r="AR764" s="216"/>
      <c r="AS764" s="216"/>
      <c r="AT764" s="216"/>
      <c r="AU764" s="216"/>
      <c r="AV764" s="216"/>
      <c r="AW764" s="216"/>
      <c r="AX764" s="216"/>
      <c r="AY764" s="216"/>
      <c r="AZ764" s="216"/>
      <c r="BA764" s="216"/>
      <c r="BB764" s="216"/>
      <c r="BC764" s="216"/>
      <c r="BD764" s="216"/>
      <c r="BE764" s="216"/>
      <c r="BF764" s="216"/>
      <c r="BG764" s="216"/>
      <c r="BH764" s="216"/>
    </row>
    <row r="765" spans="1:60" ht="33.75" outlineLevel="1" x14ac:dyDescent="0.2">
      <c r="A765" s="235">
        <v>92</v>
      </c>
      <c r="B765" s="236" t="s">
        <v>587</v>
      </c>
      <c r="C765" s="246" t="s">
        <v>588</v>
      </c>
      <c r="D765" s="237" t="s">
        <v>259</v>
      </c>
      <c r="E765" s="238">
        <v>42.284500000000001</v>
      </c>
      <c r="F765" s="239"/>
      <c r="G765" s="240">
        <f>ROUND(E765*F765,2)</f>
        <v>0</v>
      </c>
      <c r="H765" s="239"/>
      <c r="I765" s="240">
        <f>ROUND(E765*H765,2)</f>
        <v>0</v>
      </c>
      <c r="J765" s="239"/>
      <c r="K765" s="240">
        <f>ROUND(E765*J765,2)</f>
        <v>0</v>
      </c>
      <c r="L765" s="240">
        <v>21</v>
      </c>
      <c r="M765" s="240">
        <f>G765*(1+L765/100)</f>
        <v>0</v>
      </c>
      <c r="N765" s="240">
        <v>6.4000000000000005E-4</v>
      </c>
      <c r="O765" s="240">
        <f>ROUND(E765*N765,2)</f>
        <v>0.03</v>
      </c>
      <c r="P765" s="240">
        <v>0</v>
      </c>
      <c r="Q765" s="240">
        <f>ROUND(E765*P765,2)</f>
        <v>0</v>
      </c>
      <c r="R765" s="240" t="s">
        <v>585</v>
      </c>
      <c r="S765" s="240" t="s">
        <v>154</v>
      </c>
      <c r="T765" s="241" t="s">
        <v>154</v>
      </c>
      <c r="U765" s="225">
        <v>4.9000000000000002E-2</v>
      </c>
      <c r="V765" s="225">
        <f>ROUND(E765*U765,2)</f>
        <v>2.0699999999999998</v>
      </c>
      <c r="W765" s="225"/>
      <c r="X765" s="225" t="s">
        <v>193</v>
      </c>
      <c r="Y765" s="216"/>
      <c r="Z765" s="216"/>
      <c r="AA765" s="216"/>
      <c r="AB765" s="216"/>
      <c r="AC765" s="216"/>
      <c r="AD765" s="216"/>
      <c r="AE765" s="216"/>
      <c r="AF765" s="216"/>
      <c r="AG765" s="216" t="s">
        <v>194</v>
      </c>
      <c r="AH765" s="216"/>
      <c r="AI765" s="216"/>
      <c r="AJ765" s="216"/>
      <c r="AK765" s="216"/>
      <c r="AL765" s="216"/>
      <c r="AM765" s="216"/>
      <c r="AN765" s="216"/>
      <c r="AO765" s="216"/>
      <c r="AP765" s="216"/>
      <c r="AQ765" s="216"/>
      <c r="AR765" s="216"/>
      <c r="AS765" s="216"/>
      <c r="AT765" s="216"/>
      <c r="AU765" s="216"/>
      <c r="AV765" s="216"/>
      <c r="AW765" s="216"/>
      <c r="AX765" s="216"/>
      <c r="AY765" s="216"/>
      <c r="AZ765" s="216"/>
      <c r="BA765" s="216"/>
      <c r="BB765" s="216"/>
      <c r="BC765" s="216"/>
      <c r="BD765" s="216"/>
      <c r="BE765" s="216"/>
      <c r="BF765" s="216"/>
      <c r="BG765" s="216"/>
      <c r="BH765" s="216"/>
    </row>
    <row r="766" spans="1:60" outlineLevel="1" x14ac:dyDescent="0.2">
      <c r="A766" s="223"/>
      <c r="B766" s="224"/>
      <c r="C766" s="248" t="s">
        <v>197</v>
      </c>
      <c r="D766" s="226"/>
      <c r="E766" s="227"/>
      <c r="F766" s="225"/>
      <c r="G766" s="225"/>
      <c r="H766" s="225"/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16"/>
      <c r="Z766" s="216"/>
      <c r="AA766" s="216"/>
      <c r="AB766" s="216"/>
      <c r="AC766" s="216"/>
      <c r="AD766" s="216"/>
      <c r="AE766" s="216"/>
      <c r="AF766" s="216"/>
      <c r="AG766" s="216" t="s">
        <v>168</v>
      </c>
      <c r="AH766" s="216">
        <v>0</v>
      </c>
      <c r="AI766" s="216"/>
      <c r="AJ766" s="216"/>
      <c r="AK766" s="216"/>
      <c r="AL766" s="216"/>
      <c r="AM766" s="216"/>
      <c r="AN766" s="216"/>
      <c r="AO766" s="216"/>
      <c r="AP766" s="216"/>
      <c r="AQ766" s="216"/>
      <c r="AR766" s="216"/>
      <c r="AS766" s="216"/>
      <c r="AT766" s="216"/>
      <c r="AU766" s="216"/>
      <c r="AV766" s="216"/>
      <c r="AW766" s="216"/>
      <c r="AX766" s="216"/>
      <c r="AY766" s="216"/>
      <c r="AZ766" s="216"/>
      <c r="BA766" s="216"/>
      <c r="BB766" s="216"/>
      <c r="BC766" s="216"/>
      <c r="BD766" s="216"/>
      <c r="BE766" s="216"/>
      <c r="BF766" s="216"/>
      <c r="BG766" s="216"/>
      <c r="BH766" s="216"/>
    </row>
    <row r="767" spans="1:60" outlineLevel="1" x14ac:dyDescent="0.2">
      <c r="A767" s="223"/>
      <c r="B767" s="224"/>
      <c r="C767" s="248" t="s">
        <v>198</v>
      </c>
      <c r="D767" s="226"/>
      <c r="E767" s="227"/>
      <c r="F767" s="225"/>
      <c r="G767" s="225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16"/>
      <c r="Z767" s="216"/>
      <c r="AA767" s="216"/>
      <c r="AB767" s="216"/>
      <c r="AC767" s="216"/>
      <c r="AD767" s="216"/>
      <c r="AE767" s="216"/>
      <c r="AF767" s="216"/>
      <c r="AG767" s="216" t="s">
        <v>168</v>
      </c>
      <c r="AH767" s="216">
        <v>0</v>
      </c>
      <c r="AI767" s="216"/>
      <c r="AJ767" s="216"/>
      <c r="AK767" s="216"/>
      <c r="AL767" s="216"/>
      <c r="AM767" s="216"/>
      <c r="AN767" s="216"/>
      <c r="AO767" s="216"/>
      <c r="AP767" s="216"/>
      <c r="AQ767" s="216"/>
      <c r="AR767" s="216"/>
      <c r="AS767" s="216"/>
      <c r="AT767" s="216"/>
      <c r="AU767" s="216"/>
      <c r="AV767" s="216"/>
      <c r="AW767" s="216"/>
      <c r="AX767" s="216"/>
      <c r="AY767" s="216"/>
      <c r="AZ767" s="216"/>
      <c r="BA767" s="216"/>
      <c r="BB767" s="216"/>
      <c r="BC767" s="216"/>
      <c r="BD767" s="216"/>
      <c r="BE767" s="216"/>
      <c r="BF767" s="216"/>
      <c r="BG767" s="216"/>
      <c r="BH767" s="216"/>
    </row>
    <row r="768" spans="1:60" outlineLevel="1" x14ac:dyDescent="0.2">
      <c r="A768" s="223"/>
      <c r="B768" s="224"/>
      <c r="C768" s="248" t="s">
        <v>199</v>
      </c>
      <c r="D768" s="226"/>
      <c r="E768" s="227"/>
      <c r="F768" s="225"/>
      <c r="G768" s="225"/>
      <c r="H768" s="225"/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16"/>
      <c r="Z768" s="216"/>
      <c r="AA768" s="216"/>
      <c r="AB768" s="216"/>
      <c r="AC768" s="216"/>
      <c r="AD768" s="216"/>
      <c r="AE768" s="216"/>
      <c r="AF768" s="216"/>
      <c r="AG768" s="216" t="s">
        <v>168</v>
      </c>
      <c r="AH768" s="216">
        <v>0</v>
      </c>
      <c r="AI768" s="216"/>
      <c r="AJ768" s="216"/>
      <c r="AK768" s="216"/>
      <c r="AL768" s="216"/>
      <c r="AM768" s="216"/>
      <c r="AN768" s="216"/>
      <c r="AO768" s="216"/>
      <c r="AP768" s="216"/>
      <c r="AQ768" s="216"/>
      <c r="AR768" s="216"/>
      <c r="AS768" s="216"/>
      <c r="AT768" s="216"/>
      <c r="AU768" s="216"/>
      <c r="AV768" s="216"/>
      <c r="AW768" s="216"/>
      <c r="AX768" s="216"/>
      <c r="AY768" s="216"/>
      <c r="AZ768" s="216"/>
      <c r="BA768" s="216"/>
      <c r="BB768" s="216"/>
      <c r="BC768" s="216"/>
      <c r="BD768" s="216"/>
      <c r="BE768" s="216"/>
      <c r="BF768" s="216"/>
      <c r="BG768" s="216"/>
      <c r="BH768" s="216"/>
    </row>
    <row r="769" spans="1:60" ht="22.5" outlineLevel="1" x14ac:dyDescent="0.2">
      <c r="A769" s="223"/>
      <c r="B769" s="224"/>
      <c r="C769" s="248" t="s">
        <v>589</v>
      </c>
      <c r="D769" s="226"/>
      <c r="E769" s="227">
        <v>27.545249999999999</v>
      </c>
      <c r="F769" s="225"/>
      <c r="G769" s="225"/>
      <c r="H769" s="225"/>
      <c r="I769" s="225"/>
      <c r="J769" s="225"/>
      <c r="K769" s="225"/>
      <c r="L769" s="225"/>
      <c r="M769" s="225"/>
      <c r="N769" s="225"/>
      <c r="O769" s="225"/>
      <c r="P769" s="225"/>
      <c r="Q769" s="225"/>
      <c r="R769" s="225"/>
      <c r="S769" s="225"/>
      <c r="T769" s="225"/>
      <c r="U769" s="225"/>
      <c r="V769" s="225"/>
      <c r="W769" s="225"/>
      <c r="X769" s="225"/>
      <c r="Y769" s="216"/>
      <c r="Z769" s="216"/>
      <c r="AA769" s="216"/>
      <c r="AB769" s="216"/>
      <c r="AC769" s="216"/>
      <c r="AD769" s="216"/>
      <c r="AE769" s="216"/>
      <c r="AF769" s="216"/>
      <c r="AG769" s="216" t="s">
        <v>168</v>
      </c>
      <c r="AH769" s="216">
        <v>0</v>
      </c>
      <c r="AI769" s="216"/>
      <c r="AJ769" s="216"/>
      <c r="AK769" s="216"/>
      <c r="AL769" s="216"/>
      <c r="AM769" s="216"/>
      <c r="AN769" s="216"/>
      <c r="AO769" s="216"/>
      <c r="AP769" s="216"/>
      <c r="AQ769" s="216"/>
      <c r="AR769" s="216"/>
      <c r="AS769" s="216"/>
      <c r="AT769" s="216"/>
      <c r="AU769" s="216"/>
      <c r="AV769" s="216"/>
      <c r="AW769" s="216"/>
      <c r="AX769" s="216"/>
      <c r="AY769" s="216"/>
      <c r="AZ769" s="216"/>
      <c r="BA769" s="216"/>
      <c r="BB769" s="216"/>
      <c r="BC769" s="216"/>
      <c r="BD769" s="216"/>
      <c r="BE769" s="216"/>
      <c r="BF769" s="216"/>
      <c r="BG769" s="216"/>
      <c r="BH769" s="216"/>
    </row>
    <row r="770" spans="1:60" outlineLevel="1" x14ac:dyDescent="0.2">
      <c r="A770" s="223"/>
      <c r="B770" s="224"/>
      <c r="C770" s="248" t="s">
        <v>199</v>
      </c>
      <c r="D770" s="226"/>
      <c r="E770" s="227"/>
      <c r="F770" s="225"/>
      <c r="G770" s="225"/>
      <c r="H770" s="225"/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16"/>
      <c r="Z770" s="216"/>
      <c r="AA770" s="216"/>
      <c r="AB770" s="216"/>
      <c r="AC770" s="216"/>
      <c r="AD770" s="216"/>
      <c r="AE770" s="216"/>
      <c r="AF770" s="216"/>
      <c r="AG770" s="216" t="s">
        <v>168</v>
      </c>
      <c r="AH770" s="216">
        <v>0</v>
      </c>
      <c r="AI770" s="216"/>
      <c r="AJ770" s="216"/>
      <c r="AK770" s="216"/>
      <c r="AL770" s="216"/>
      <c r="AM770" s="216"/>
      <c r="AN770" s="216"/>
      <c r="AO770" s="216"/>
      <c r="AP770" s="216"/>
      <c r="AQ770" s="216"/>
      <c r="AR770" s="216"/>
      <c r="AS770" s="216"/>
      <c r="AT770" s="216"/>
      <c r="AU770" s="216"/>
      <c r="AV770" s="216"/>
      <c r="AW770" s="216"/>
      <c r="AX770" s="216"/>
      <c r="AY770" s="216"/>
      <c r="AZ770" s="216"/>
      <c r="BA770" s="216"/>
      <c r="BB770" s="216"/>
      <c r="BC770" s="216"/>
      <c r="BD770" s="216"/>
      <c r="BE770" s="216"/>
      <c r="BF770" s="216"/>
      <c r="BG770" s="216"/>
      <c r="BH770" s="216"/>
    </row>
    <row r="771" spans="1:60" outlineLevel="1" x14ac:dyDescent="0.2">
      <c r="A771" s="223"/>
      <c r="B771" s="224"/>
      <c r="C771" s="248" t="s">
        <v>590</v>
      </c>
      <c r="D771" s="226"/>
      <c r="E771" s="227">
        <v>14.73925</v>
      </c>
      <c r="F771" s="225"/>
      <c r="G771" s="225"/>
      <c r="H771" s="225"/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16"/>
      <c r="Z771" s="216"/>
      <c r="AA771" s="216"/>
      <c r="AB771" s="216"/>
      <c r="AC771" s="216"/>
      <c r="AD771" s="216"/>
      <c r="AE771" s="216"/>
      <c r="AF771" s="216"/>
      <c r="AG771" s="216" t="s">
        <v>168</v>
      </c>
      <c r="AH771" s="216">
        <v>0</v>
      </c>
      <c r="AI771" s="216"/>
      <c r="AJ771" s="216"/>
      <c r="AK771" s="216"/>
      <c r="AL771" s="216"/>
      <c r="AM771" s="216"/>
      <c r="AN771" s="216"/>
      <c r="AO771" s="216"/>
      <c r="AP771" s="216"/>
      <c r="AQ771" s="216"/>
      <c r="AR771" s="216"/>
      <c r="AS771" s="216"/>
      <c r="AT771" s="216"/>
      <c r="AU771" s="216"/>
      <c r="AV771" s="216"/>
      <c r="AW771" s="216"/>
      <c r="AX771" s="216"/>
      <c r="AY771" s="216"/>
      <c r="AZ771" s="216"/>
      <c r="BA771" s="216"/>
      <c r="BB771" s="216"/>
      <c r="BC771" s="216"/>
      <c r="BD771" s="216"/>
      <c r="BE771" s="216"/>
      <c r="BF771" s="216"/>
      <c r="BG771" s="216"/>
      <c r="BH771" s="216"/>
    </row>
    <row r="772" spans="1:60" ht="22.5" outlineLevel="1" x14ac:dyDescent="0.2">
      <c r="A772" s="235">
        <v>93</v>
      </c>
      <c r="B772" s="236" t="s">
        <v>591</v>
      </c>
      <c r="C772" s="246" t="s">
        <v>592</v>
      </c>
      <c r="D772" s="237" t="s">
        <v>259</v>
      </c>
      <c r="E772" s="238">
        <v>23.628499999999999</v>
      </c>
      <c r="F772" s="239"/>
      <c r="G772" s="240">
        <f>ROUND(E772*F772,2)</f>
        <v>0</v>
      </c>
      <c r="H772" s="239"/>
      <c r="I772" s="240">
        <f>ROUND(E772*H772,2)</f>
        <v>0</v>
      </c>
      <c r="J772" s="239"/>
      <c r="K772" s="240">
        <f>ROUND(E772*J772,2)</f>
        <v>0</v>
      </c>
      <c r="L772" s="240">
        <v>21</v>
      </c>
      <c r="M772" s="240">
        <f>G772*(1+L772/100)</f>
        <v>0</v>
      </c>
      <c r="N772" s="240">
        <v>1.72E-3</v>
      </c>
      <c r="O772" s="240">
        <f>ROUND(E772*N772,2)</f>
        <v>0.04</v>
      </c>
      <c r="P772" s="240">
        <v>0</v>
      </c>
      <c r="Q772" s="240">
        <f>ROUND(E772*P772,2)</f>
        <v>0</v>
      </c>
      <c r="R772" s="240" t="s">
        <v>585</v>
      </c>
      <c r="S772" s="240" t="s">
        <v>154</v>
      </c>
      <c r="T772" s="241" t="s">
        <v>154</v>
      </c>
      <c r="U772" s="225">
        <v>4.1000000000000002E-2</v>
      </c>
      <c r="V772" s="225">
        <f>ROUND(E772*U772,2)</f>
        <v>0.97</v>
      </c>
      <c r="W772" s="225"/>
      <c r="X772" s="225" t="s">
        <v>193</v>
      </c>
      <c r="Y772" s="216"/>
      <c r="Z772" s="216"/>
      <c r="AA772" s="216"/>
      <c r="AB772" s="216"/>
      <c r="AC772" s="216"/>
      <c r="AD772" s="216"/>
      <c r="AE772" s="216"/>
      <c r="AF772" s="216"/>
      <c r="AG772" s="216" t="s">
        <v>194</v>
      </c>
      <c r="AH772" s="216"/>
      <c r="AI772" s="216"/>
      <c r="AJ772" s="216"/>
      <c r="AK772" s="216"/>
      <c r="AL772" s="216"/>
      <c r="AM772" s="216"/>
      <c r="AN772" s="216"/>
      <c r="AO772" s="216"/>
      <c r="AP772" s="216"/>
      <c r="AQ772" s="216"/>
      <c r="AR772" s="216"/>
      <c r="AS772" s="216"/>
      <c r="AT772" s="216"/>
      <c r="AU772" s="216"/>
      <c r="AV772" s="216"/>
      <c r="AW772" s="216"/>
      <c r="AX772" s="216"/>
      <c r="AY772" s="216"/>
      <c r="AZ772" s="216"/>
      <c r="BA772" s="216"/>
      <c r="BB772" s="216"/>
      <c r="BC772" s="216"/>
      <c r="BD772" s="216"/>
      <c r="BE772" s="216"/>
      <c r="BF772" s="216"/>
      <c r="BG772" s="216"/>
      <c r="BH772" s="216"/>
    </row>
    <row r="773" spans="1:60" outlineLevel="1" x14ac:dyDescent="0.2">
      <c r="A773" s="223"/>
      <c r="B773" s="224"/>
      <c r="C773" s="248" t="s">
        <v>197</v>
      </c>
      <c r="D773" s="226"/>
      <c r="E773" s="227"/>
      <c r="F773" s="225"/>
      <c r="G773" s="225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16"/>
      <c r="Z773" s="216"/>
      <c r="AA773" s="216"/>
      <c r="AB773" s="216"/>
      <c r="AC773" s="216"/>
      <c r="AD773" s="216"/>
      <c r="AE773" s="216"/>
      <c r="AF773" s="216"/>
      <c r="AG773" s="216" t="s">
        <v>168</v>
      </c>
      <c r="AH773" s="216">
        <v>0</v>
      </c>
      <c r="AI773" s="216"/>
      <c r="AJ773" s="216"/>
      <c r="AK773" s="216"/>
      <c r="AL773" s="216"/>
      <c r="AM773" s="216"/>
      <c r="AN773" s="216"/>
      <c r="AO773" s="216"/>
      <c r="AP773" s="216"/>
      <c r="AQ773" s="216"/>
      <c r="AR773" s="216"/>
      <c r="AS773" s="216"/>
      <c r="AT773" s="216"/>
      <c r="AU773" s="216"/>
      <c r="AV773" s="216"/>
      <c r="AW773" s="216"/>
      <c r="AX773" s="216"/>
      <c r="AY773" s="216"/>
      <c r="AZ773" s="216"/>
      <c r="BA773" s="216"/>
      <c r="BB773" s="216"/>
      <c r="BC773" s="216"/>
      <c r="BD773" s="216"/>
      <c r="BE773" s="216"/>
      <c r="BF773" s="216"/>
      <c r="BG773" s="216"/>
      <c r="BH773" s="216"/>
    </row>
    <row r="774" spans="1:60" outlineLevel="1" x14ac:dyDescent="0.2">
      <c r="A774" s="223"/>
      <c r="B774" s="224"/>
      <c r="C774" s="248" t="s">
        <v>198</v>
      </c>
      <c r="D774" s="226"/>
      <c r="E774" s="227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16"/>
      <c r="Z774" s="216"/>
      <c r="AA774" s="216"/>
      <c r="AB774" s="216"/>
      <c r="AC774" s="216"/>
      <c r="AD774" s="216"/>
      <c r="AE774" s="216"/>
      <c r="AF774" s="216"/>
      <c r="AG774" s="216" t="s">
        <v>168</v>
      </c>
      <c r="AH774" s="216">
        <v>0</v>
      </c>
      <c r="AI774" s="216"/>
      <c r="AJ774" s="216"/>
      <c r="AK774" s="216"/>
      <c r="AL774" s="216"/>
      <c r="AM774" s="216"/>
      <c r="AN774" s="216"/>
      <c r="AO774" s="216"/>
      <c r="AP774" s="216"/>
      <c r="AQ774" s="216"/>
      <c r="AR774" s="216"/>
      <c r="AS774" s="216"/>
      <c r="AT774" s="216"/>
      <c r="AU774" s="216"/>
      <c r="AV774" s="216"/>
      <c r="AW774" s="216"/>
      <c r="AX774" s="216"/>
      <c r="AY774" s="216"/>
      <c r="AZ774" s="216"/>
      <c r="BA774" s="216"/>
      <c r="BB774" s="216"/>
      <c r="BC774" s="216"/>
      <c r="BD774" s="216"/>
      <c r="BE774" s="216"/>
      <c r="BF774" s="216"/>
      <c r="BG774" s="216"/>
      <c r="BH774" s="216"/>
    </row>
    <row r="775" spans="1:60" outlineLevel="1" x14ac:dyDescent="0.2">
      <c r="A775" s="223"/>
      <c r="B775" s="224"/>
      <c r="C775" s="248" t="s">
        <v>199</v>
      </c>
      <c r="D775" s="226"/>
      <c r="E775" s="227"/>
      <c r="F775" s="225"/>
      <c r="G775" s="225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  <c r="R775" s="225"/>
      <c r="S775" s="225"/>
      <c r="T775" s="225"/>
      <c r="U775" s="225"/>
      <c r="V775" s="225"/>
      <c r="W775" s="225"/>
      <c r="X775" s="225"/>
      <c r="Y775" s="216"/>
      <c r="Z775" s="216"/>
      <c r="AA775" s="216"/>
      <c r="AB775" s="216"/>
      <c r="AC775" s="216"/>
      <c r="AD775" s="216"/>
      <c r="AE775" s="216"/>
      <c r="AF775" s="216"/>
      <c r="AG775" s="216" t="s">
        <v>168</v>
      </c>
      <c r="AH775" s="216">
        <v>0</v>
      </c>
      <c r="AI775" s="216"/>
      <c r="AJ775" s="216"/>
      <c r="AK775" s="216"/>
      <c r="AL775" s="216"/>
      <c r="AM775" s="216"/>
      <c r="AN775" s="216"/>
      <c r="AO775" s="216"/>
      <c r="AP775" s="216"/>
      <c r="AQ775" s="216"/>
      <c r="AR775" s="216"/>
      <c r="AS775" s="216"/>
      <c r="AT775" s="216"/>
      <c r="AU775" s="216"/>
      <c r="AV775" s="216"/>
      <c r="AW775" s="216"/>
      <c r="AX775" s="216"/>
      <c r="AY775" s="216"/>
      <c r="AZ775" s="216"/>
      <c r="BA775" s="216"/>
      <c r="BB775" s="216"/>
      <c r="BC775" s="216"/>
      <c r="BD775" s="216"/>
      <c r="BE775" s="216"/>
      <c r="BF775" s="216"/>
      <c r="BG775" s="216"/>
      <c r="BH775" s="216"/>
    </row>
    <row r="776" spans="1:60" outlineLevel="1" x14ac:dyDescent="0.2">
      <c r="A776" s="223"/>
      <c r="B776" s="224"/>
      <c r="C776" s="248" t="s">
        <v>593</v>
      </c>
      <c r="D776" s="226"/>
      <c r="E776" s="227"/>
      <c r="F776" s="225"/>
      <c r="G776" s="225"/>
      <c r="H776" s="225"/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16"/>
      <c r="Z776" s="216"/>
      <c r="AA776" s="216"/>
      <c r="AB776" s="216"/>
      <c r="AC776" s="216"/>
      <c r="AD776" s="216"/>
      <c r="AE776" s="216"/>
      <c r="AF776" s="216"/>
      <c r="AG776" s="216" t="s">
        <v>168</v>
      </c>
      <c r="AH776" s="216">
        <v>0</v>
      </c>
      <c r="AI776" s="216"/>
      <c r="AJ776" s="216"/>
      <c r="AK776" s="216"/>
      <c r="AL776" s="216"/>
      <c r="AM776" s="216"/>
      <c r="AN776" s="216"/>
      <c r="AO776" s="216"/>
      <c r="AP776" s="216"/>
      <c r="AQ776" s="216"/>
      <c r="AR776" s="216"/>
      <c r="AS776" s="216"/>
      <c r="AT776" s="216"/>
      <c r="AU776" s="216"/>
      <c r="AV776" s="216"/>
      <c r="AW776" s="216"/>
      <c r="AX776" s="216"/>
      <c r="AY776" s="216"/>
      <c r="AZ776" s="216"/>
      <c r="BA776" s="216"/>
      <c r="BB776" s="216"/>
      <c r="BC776" s="216"/>
      <c r="BD776" s="216"/>
      <c r="BE776" s="216"/>
      <c r="BF776" s="216"/>
      <c r="BG776" s="216"/>
      <c r="BH776" s="216"/>
    </row>
    <row r="777" spans="1:60" outlineLevel="1" x14ac:dyDescent="0.2">
      <c r="A777" s="223"/>
      <c r="B777" s="224"/>
      <c r="C777" s="248" t="s">
        <v>471</v>
      </c>
      <c r="D777" s="226"/>
      <c r="E777" s="227"/>
      <c r="F777" s="225"/>
      <c r="G777" s="225"/>
      <c r="H777" s="225"/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16"/>
      <c r="Z777" s="216"/>
      <c r="AA777" s="216"/>
      <c r="AB777" s="216"/>
      <c r="AC777" s="216"/>
      <c r="AD777" s="216"/>
      <c r="AE777" s="216"/>
      <c r="AF777" s="216"/>
      <c r="AG777" s="216" t="s">
        <v>168</v>
      </c>
      <c r="AH777" s="216">
        <v>0</v>
      </c>
      <c r="AI777" s="216"/>
      <c r="AJ777" s="216"/>
      <c r="AK777" s="216"/>
      <c r="AL777" s="216"/>
      <c r="AM777" s="216"/>
      <c r="AN777" s="216"/>
      <c r="AO777" s="216"/>
      <c r="AP777" s="216"/>
      <c r="AQ777" s="216"/>
      <c r="AR777" s="216"/>
      <c r="AS777" s="216"/>
      <c r="AT777" s="216"/>
      <c r="AU777" s="216"/>
      <c r="AV777" s="216"/>
      <c r="AW777" s="216"/>
      <c r="AX777" s="216"/>
      <c r="AY777" s="216"/>
      <c r="AZ777" s="216"/>
      <c r="BA777" s="216"/>
      <c r="BB777" s="216"/>
      <c r="BC777" s="216"/>
      <c r="BD777" s="216"/>
      <c r="BE777" s="216"/>
      <c r="BF777" s="216"/>
      <c r="BG777" s="216"/>
      <c r="BH777" s="216"/>
    </row>
    <row r="778" spans="1:60" outlineLevel="1" x14ac:dyDescent="0.2">
      <c r="A778" s="223"/>
      <c r="B778" s="224"/>
      <c r="C778" s="248" t="s">
        <v>199</v>
      </c>
      <c r="D778" s="226"/>
      <c r="E778" s="227"/>
      <c r="F778" s="225"/>
      <c r="G778" s="225"/>
      <c r="H778" s="225"/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16"/>
      <c r="Z778" s="216"/>
      <c r="AA778" s="216"/>
      <c r="AB778" s="216"/>
      <c r="AC778" s="216"/>
      <c r="AD778" s="216"/>
      <c r="AE778" s="216"/>
      <c r="AF778" s="216"/>
      <c r="AG778" s="216" t="s">
        <v>168</v>
      </c>
      <c r="AH778" s="216">
        <v>0</v>
      </c>
      <c r="AI778" s="216"/>
      <c r="AJ778" s="216"/>
      <c r="AK778" s="216"/>
      <c r="AL778" s="216"/>
      <c r="AM778" s="216"/>
      <c r="AN778" s="216"/>
      <c r="AO778" s="216"/>
      <c r="AP778" s="216"/>
      <c r="AQ778" s="216"/>
      <c r="AR778" s="216"/>
      <c r="AS778" s="216"/>
      <c r="AT778" s="216"/>
      <c r="AU778" s="216"/>
      <c r="AV778" s="216"/>
      <c r="AW778" s="216"/>
      <c r="AX778" s="216"/>
      <c r="AY778" s="216"/>
      <c r="AZ778" s="216"/>
      <c r="BA778" s="216"/>
      <c r="BB778" s="216"/>
      <c r="BC778" s="216"/>
      <c r="BD778" s="216"/>
      <c r="BE778" s="216"/>
      <c r="BF778" s="216"/>
      <c r="BG778" s="216"/>
      <c r="BH778" s="216"/>
    </row>
    <row r="779" spans="1:60" outlineLevel="1" x14ac:dyDescent="0.2">
      <c r="A779" s="223"/>
      <c r="B779" s="224"/>
      <c r="C779" s="248" t="s">
        <v>472</v>
      </c>
      <c r="D779" s="226"/>
      <c r="E779" s="227">
        <v>15.0395</v>
      </c>
      <c r="F779" s="225"/>
      <c r="G779" s="225"/>
      <c r="H779" s="225"/>
      <c r="I779" s="225"/>
      <c r="J779" s="225"/>
      <c r="K779" s="225"/>
      <c r="L779" s="225"/>
      <c r="M779" s="225"/>
      <c r="N779" s="225"/>
      <c r="O779" s="225"/>
      <c r="P779" s="225"/>
      <c r="Q779" s="225"/>
      <c r="R779" s="225"/>
      <c r="S779" s="225"/>
      <c r="T779" s="225"/>
      <c r="U779" s="225"/>
      <c r="V779" s="225"/>
      <c r="W779" s="225"/>
      <c r="X779" s="225"/>
      <c r="Y779" s="216"/>
      <c r="Z779" s="216"/>
      <c r="AA779" s="216"/>
      <c r="AB779" s="216"/>
      <c r="AC779" s="216"/>
      <c r="AD779" s="216"/>
      <c r="AE779" s="216"/>
      <c r="AF779" s="216"/>
      <c r="AG779" s="216" t="s">
        <v>168</v>
      </c>
      <c r="AH779" s="216">
        <v>0</v>
      </c>
      <c r="AI779" s="216"/>
      <c r="AJ779" s="216"/>
      <c r="AK779" s="216"/>
      <c r="AL779" s="216"/>
      <c r="AM779" s="216"/>
      <c r="AN779" s="216"/>
      <c r="AO779" s="216"/>
      <c r="AP779" s="216"/>
      <c r="AQ779" s="216"/>
      <c r="AR779" s="216"/>
      <c r="AS779" s="216"/>
      <c r="AT779" s="216"/>
      <c r="AU779" s="216"/>
      <c r="AV779" s="216"/>
      <c r="AW779" s="216"/>
      <c r="AX779" s="216"/>
      <c r="AY779" s="216"/>
      <c r="AZ779" s="216"/>
      <c r="BA779" s="216"/>
      <c r="BB779" s="216"/>
      <c r="BC779" s="216"/>
      <c r="BD779" s="216"/>
      <c r="BE779" s="216"/>
      <c r="BF779" s="216"/>
      <c r="BG779" s="216"/>
      <c r="BH779" s="216"/>
    </row>
    <row r="780" spans="1:60" outlineLevel="1" x14ac:dyDescent="0.2">
      <c r="A780" s="223"/>
      <c r="B780" s="224"/>
      <c r="C780" s="248" t="s">
        <v>473</v>
      </c>
      <c r="D780" s="226"/>
      <c r="E780" s="227">
        <v>8.5890000000000004</v>
      </c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16"/>
      <c r="Z780" s="216"/>
      <c r="AA780" s="216"/>
      <c r="AB780" s="216"/>
      <c r="AC780" s="216"/>
      <c r="AD780" s="216"/>
      <c r="AE780" s="216"/>
      <c r="AF780" s="216"/>
      <c r="AG780" s="216" t="s">
        <v>168</v>
      </c>
      <c r="AH780" s="216">
        <v>0</v>
      </c>
      <c r="AI780" s="216"/>
      <c r="AJ780" s="216"/>
      <c r="AK780" s="216"/>
      <c r="AL780" s="216"/>
      <c r="AM780" s="216"/>
      <c r="AN780" s="216"/>
      <c r="AO780" s="216"/>
      <c r="AP780" s="216"/>
      <c r="AQ780" s="216"/>
      <c r="AR780" s="216"/>
      <c r="AS780" s="216"/>
      <c r="AT780" s="216"/>
      <c r="AU780" s="216"/>
      <c r="AV780" s="216"/>
      <c r="AW780" s="216"/>
      <c r="AX780" s="216"/>
      <c r="AY780" s="216"/>
      <c r="AZ780" s="216"/>
      <c r="BA780" s="216"/>
      <c r="BB780" s="216"/>
      <c r="BC780" s="216"/>
      <c r="BD780" s="216"/>
      <c r="BE780" s="216"/>
      <c r="BF780" s="216"/>
      <c r="BG780" s="216"/>
      <c r="BH780" s="216"/>
    </row>
    <row r="781" spans="1:60" ht="22.5" outlineLevel="1" x14ac:dyDescent="0.2">
      <c r="A781" s="235">
        <v>94</v>
      </c>
      <c r="B781" s="236" t="s">
        <v>594</v>
      </c>
      <c r="C781" s="246" t="s">
        <v>595</v>
      </c>
      <c r="D781" s="237" t="s">
        <v>259</v>
      </c>
      <c r="E781" s="238">
        <v>42.284500000000001</v>
      </c>
      <c r="F781" s="239"/>
      <c r="G781" s="240">
        <f>ROUND(E781*F781,2)</f>
        <v>0</v>
      </c>
      <c r="H781" s="239"/>
      <c r="I781" s="240">
        <f>ROUND(E781*H781,2)</f>
        <v>0</v>
      </c>
      <c r="J781" s="239"/>
      <c r="K781" s="240">
        <f>ROUND(E781*J781,2)</f>
        <v>0</v>
      </c>
      <c r="L781" s="240">
        <v>21</v>
      </c>
      <c r="M781" s="240">
        <f>G781*(1+L781/100)</f>
        <v>0</v>
      </c>
      <c r="N781" s="240">
        <v>2.1199999999999999E-3</v>
      </c>
      <c r="O781" s="240">
        <f>ROUND(E781*N781,2)</f>
        <v>0.09</v>
      </c>
      <c r="P781" s="240">
        <v>0</v>
      </c>
      <c r="Q781" s="240">
        <f>ROUND(E781*P781,2)</f>
        <v>0</v>
      </c>
      <c r="R781" s="240" t="s">
        <v>585</v>
      </c>
      <c r="S781" s="240" t="s">
        <v>154</v>
      </c>
      <c r="T781" s="241" t="s">
        <v>154</v>
      </c>
      <c r="U781" s="225">
        <v>6.2E-2</v>
      </c>
      <c r="V781" s="225">
        <f>ROUND(E781*U781,2)</f>
        <v>2.62</v>
      </c>
      <c r="W781" s="225"/>
      <c r="X781" s="225" t="s">
        <v>193</v>
      </c>
      <c r="Y781" s="216"/>
      <c r="Z781" s="216"/>
      <c r="AA781" s="216"/>
      <c r="AB781" s="216"/>
      <c r="AC781" s="216"/>
      <c r="AD781" s="216"/>
      <c r="AE781" s="216"/>
      <c r="AF781" s="216"/>
      <c r="AG781" s="216" t="s">
        <v>194</v>
      </c>
      <c r="AH781" s="216"/>
      <c r="AI781" s="216"/>
      <c r="AJ781" s="216"/>
      <c r="AK781" s="216"/>
      <c r="AL781" s="216"/>
      <c r="AM781" s="216"/>
      <c r="AN781" s="216"/>
      <c r="AO781" s="216"/>
      <c r="AP781" s="216"/>
      <c r="AQ781" s="216"/>
      <c r="AR781" s="216"/>
      <c r="AS781" s="216"/>
      <c r="AT781" s="216"/>
      <c r="AU781" s="216"/>
      <c r="AV781" s="216"/>
      <c r="AW781" s="216"/>
      <c r="AX781" s="216"/>
      <c r="AY781" s="216"/>
      <c r="AZ781" s="216"/>
      <c r="BA781" s="216"/>
      <c r="BB781" s="216"/>
      <c r="BC781" s="216"/>
      <c r="BD781" s="216"/>
      <c r="BE781" s="216"/>
      <c r="BF781" s="216"/>
      <c r="BG781" s="216"/>
      <c r="BH781" s="216"/>
    </row>
    <row r="782" spans="1:60" outlineLevel="1" x14ac:dyDescent="0.2">
      <c r="A782" s="223"/>
      <c r="B782" s="224"/>
      <c r="C782" s="248" t="s">
        <v>197</v>
      </c>
      <c r="D782" s="226"/>
      <c r="E782" s="227"/>
      <c r="F782" s="225"/>
      <c r="G782" s="225"/>
      <c r="H782" s="225"/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16"/>
      <c r="Z782" s="216"/>
      <c r="AA782" s="216"/>
      <c r="AB782" s="216"/>
      <c r="AC782" s="216"/>
      <c r="AD782" s="216"/>
      <c r="AE782" s="216"/>
      <c r="AF782" s="216"/>
      <c r="AG782" s="216" t="s">
        <v>168</v>
      </c>
      <c r="AH782" s="216">
        <v>0</v>
      </c>
      <c r="AI782" s="216"/>
      <c r="AJ782" s="216"/>
      <c r="AK782" s="216"/>
      <c r="AL782" s="216"/>
      <c r="AM782" s="216"/>
      <c r="AN782" s="216"/>
      <c r="AO782" s="216"/>
      <c r="AP782" s="216"/>
      <c r="AQ782" s="216"/>
      <c r="AR782" s="216"/>
      <c r="AS782" s="216"/>
      <c r="AT782" s="216"/>
      <c r="AU782" s="216"/>
      <c r="AV782" s="216"/>
      <c r="AW782" s="216"/>
      <c r="AX782" s="216"/>
      <c r="AY782" s="216"/>
      <c r="AZ782" s="216"/>
      <c r="BA782" s="216"/>
      <c r="BB782" s="216"/>
      <c r="BC782" s="216"/>
      <c r="BD782" s="216"/>
      <c r="BE782" s="216"/>
      <c r="BF782" s="216"/>
      <c r="BG782" s="216"/>
      <c r="BH782" s="216"/>
    </row>
    <row r="783" spans="1:60" outlineLevel="1" x14ac:dyDescent="0.2">
      <c r="A783" s="223"/>
      <c r="B783" s="224"/>
      <c r="C783" s="248" t="s">
        <v>198</v>
      </c>
      <c r="D783" s="226"/>
      <c r="E783" s="227"/>
      <c r="F783" s="225"/>
      <c r="G783" s="225"/>
      <c r="H783" s="225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16"/>
      <c r="Z783" s="216"/>
      <c r="AA783" s="216"/>
      <c r="AB783" s="216"/>
      <c r="AC783" s="216"/>
      <c r="AD783" s="216"/>
      <c r="AE783" s="216"/>
      <c r="AF783" s="216"/>
      <c r="AG783" s="216" t="s">
        <v>168</v>
      </c>
      <c r="AH783" s="216">
        <v>0</v>
      </c>
      <c r="AI783" s="216"/>
      <c r="AJ783" s="216"/>
      <c r="AK783" s="216"/>
      <c r="AL783" s="216"/>
      <c r="AM783" s="216"/>
      <c r="AN783" s="216"/>
      <c r="AO783" s="216"/>
      <c r="AP783" s="216"/>
      <c r="AQ783" s="216"/>
      <c r="AR783" s="216"/>
      <c r="AS783" s="216"/>
      <c r="AT783" s="216"/>
      <c r="AU783" s="216"/>
      <c r="AV783" s="216"/>
      <c r="AW783" s="216"/>
      <c r="AX783" s="216"/>
      <c r="AY783" s="216"/>
      <c r="AZ783" s="216"/>
      <c r="BA783" s="216"/>
      <c r="BB783" s="216"/>
      <c r="BC783" s="216"/>
      <c r="BD783" s="216"/>
      <c r="BE783" s="216"/>
      <c r="BF783" s="216"/>
      <c r="BG783" s="216"/>
      <c r="BH783" s="216"/>
    </row>
    <row r="784" spans="1:60" outlineLevel="1" x14ac:dyDescent="0.2">
      <c r="A784" s="223"/>
      <c r="B784" s="224"/>
      <c r="C784" s="248" t="s">
        <v>199</v>
      </c>
      <c r="D784" s="226"/>
      <c r="E784" s="227"/>
      <c r="F784" s="225"/>
      <c r="G784" s="225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  <c r="R784" s="225"/>
      <c r="S784" s="225"/>
      <c r="T784" s="225"/>
      <c r="U784" s="225"/>
      <c r="V784" s="225"/>
      <c r="W784" s="225"/>
      <c r="X784" s="225"/>
      <c r="Y784" s="216"/>
      <c r="Z784" s="216"/>
      <c r="AA784" s="216"/>
      <c r="AB784" s="216"/>
      <c r="AC784" s="216"/>
      <c r="AD784" s="216"/>
      <c r="AE784" s="216"/>
      <c r="AF784" s="216"/>
      <c r="AG784" s="216" t="s">
        <v>168</v>
      </c>
      <c r="AH784" s="216">
        <v>0</v>
      </c>
      <c r="AI784" s="216"/>
      <c r="AJ784" s="216"/>
      <c r="AK784" s="216"/>
      <c r="AL784" s="216"/>
      <c r="AM784" s="216"/>
      <c r="AN784" s="216"/>
      <c r="AO784" s="216"/>
      <c r="AP784" s="216"/>
      <c r="AQ784" s="216"/>
      <c r="AR784" s="216"/>
      <c r="AS784" s="216"/>
      <c r="AT784" s="216"/>
      <c r="AU784" s="216"/>
      <c r="AV784" s="216"/>
      <c r="AW784" s="216"/>
      <c r="AX784" s="216"/>
      <c r="AY784" s="216"/>
      <c r="AZ784" s="216"/>
      <c r="BA784" s="216"/>
      <c r="BB784" s="216"/>
      <c r="BC784" s="216"/>
      <c r="BD784" s="216"/>
      <c r="BE784" s="216"/>
      <c r="BF784" s="216"/>
      <c r="BG784" s="216"/>
      <c r="BH784" s="216"/>
    </row>
    <row r="785" spans="1:60" ht="22.5" outlineLevel="1" x14ac:dyDescent="0.2">
      <c r="A785" s="223"/>
      <c r="B785" s="224"/>
      <c r="C785" s="248" t="s">
        <v>589</v>
      </c>
      <c r="D785" s="226"/>
      <c r="E785" s="227">
        <v>27.545249999999999</v>
      </c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  <c r="R785" s="225"/>
      <c r="S785" s="225"/>
      <c r="T785" s="225"/>
      <c r="U785" s="225"/>
      <c r="V785" s="225"/>
      <c r="W785" s="225"/>
      <c r="X785" s="225"/>
      <c r="Y785" s="216"/>
      <c r="Z785" s="216"/>
      <c r="AA785" s="216"/>
      <c r="AB785" s="216"/>
      <c r="AC785" s="216"/>
      <c r="AD785" s="216"/>
      <c r="AE785" s="216"/>
      <c r="AF785" s="216"/>
      <c r="AG785" s="216" t="s">
        <v>168</v>
      </c>
      <c r="AH785" s="216">
        <v>0</v>
      </c>
      <c r="AI785" s="216"/>
      <c r="AJ785" s="216"/>
      <c r="AK785" s="216"/>
      <c r="AL785" s="216"/>
      <c r="AM785" s="216"/>
      <c r="AN785" s="216"/>
      <c r="AO785" s="216"/>
      <c r="AP785" s="216"/>
      <c r="AQ785" s="216"/>
      <c r="AR785" s="216"/>
      <c r="AS785" s="216"/>
      <c r="AT785" s="216"/>
      <c r="AU785" s="216"/>
      <c r="AV785" s="216"/>
      <c r="AW785" s="216"/>
      <c r="AX785" s="216"/>
      <c r="AY785" s="216"/>
      <c r="AZ785" s="216"/>
      <c r="BA785" s="216"/>
      <c r="BB785" s="216"/>
      <c r="BC785" s="216"/>
      <c r="BD785" s="216"/>
      <c r="BE785" s="216"/>
      <c r="BF785" s="216"/>
      <c r="BG785" s="216"/>
      <c r="BH785" s="216"/>
    </row>
    <row r="786" spans="1:60" outlineLevel="1" x14ac:dyDescent="0.2">
      <c r="A786" s="223"/>
      <c r="B786" s="224"/>
      <c r="C786" s="248" t="s">
        <v>199</v>
      </c>
      <c r="D786" s="226"/>
      <c r="E786" s="227"/>
      <c r="F786" s="225"/>
      <c r="G786" s="225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16"/>
      <c r="Z786" s="216"/>
      <c r="AA786" s="216"/>
      <c r="AB786" s="216"/>
      <c r="AC786" s="216"/>
      <c r="AD786" s="216"/>
      <c r="AE786" s="216"/>
      <c r="AF786" s="216"/>
      <c r="AG786" s="216" t="s">
        <v>168</v>
      </c>
      <c r="AH786" s="216">
        <v>0</v>
      </c>
      <c r="AI786" s="216"/>
      <c r="AJ786" s="216"/>
      <c r="AK786" s="216"/>
      <c r="AL786" s="216"/>
      <c r="AM786" s="216"/>
      <c r="AN786" s="216"/>
      <c r="AO786" s="216"/>
      <c r="AP786" s="216"/>
      <c r="AQ786" s="216"/>
      <c r="AR786" s="216"/>
      <c r="AS786" s="216"/>
      <c r="AT786" s="216"/>
      <c r="AU786" s="216"/>
      <c r="AV786" s="216"/>
      <c r="AW786" s="216"/>
      <c r="AX786" s="216"/>
      <c r="AY786" s="216"/>
      <c r="AZ786" s="216"/>
      <c r="BA786" s="216"/>
      <c r="BB786" s="216"/>
      <c r="BC786" s="216"/>
      <c r="BD786" s="216"/>
      <c r="BE786" s="216"/>
      <c r="BF786" s="216"/>
      <c r="BG786" s="216"/>
      <c r="BH786" s="216"/>
    </row>
    <row r="787" spans="1:60" outlineLevel="1" x14ac:dyDescent="0.2">
      <c r="A787" s="223"/>
      <c r="B787" s="224"/>
      <c r="C787" s="248" t="s">
        <v>590</v>
      </c>
      <c r="D787" s="226"/>
      <c r="E787" s="227">
        <v>14.73925</v>
      </c>
      <c r="F787" s="225"/>
      <c r="G787" s="225"/>
      <c r="H787" s="225"/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16"/>
      <c r="Z787" s="216"/>
      <c r="AA787" s="216"/>
      <c r="AB787" s="216"/>
      <c r="AC787" s="216"/>
      <c r="AD787" s="216"/>
      <c r="AE787" s="216"/>
      <c r="AF787" s="216"/>
      <c r="AG787" s="216" t="s">
        <v>168</v>
      </c>
      <c r="AH787" s="216">
        <v>0</v>
      </c>
      <c r="AI787" s="216"/>
      <c r="AJ787" s="216"/>
      <c r="AK787" s="216"/>
      <c r="AL787" s="216"/>
      <c r="AM787" s="216"/>
      <c r="AN787" s="216"/>
      <c r="AO787" s="216"/>
      <c r="AP787" s="216"/>
      <c r="AQ787" s="216"/>
      <c r="AR787" s="216"/>
      <c r="AS787" s="216"/>
      <c r="AT787" s="216"/>
      <c r="AU787" s="216"/>
      <c r="AV787" s="216"/>
      <c r="AW787" s="216"/>
      <c r="AX787" s="216"/>
      <c r="AY787" s="216"/>
      <c r="AZ787" s="216"/>
      <c r="BA787" s="216"/>
      <c r="BB787" s="216"/>
      <c r="BC787" s="216"/>
      <c r="BD787" s="216"/>
      <c r="BE787" s="216"/>
      <c r="BF787" s="216"/>
      <c r="BG787" s="216"/>
      <c r="BH787" s="216"/>
    </row>
    <row r="788" spans="1:60" ht="22.5" outlineLevel="1" x14ac:dyDescent="0.2">
      <c r="A788" s="235">
        <v>95</v>
      </c>
      <c r="B788" s="236" t="s">
        <v>596</v>
      </c>
      <c r="C788" s="246" t="s">
        <v>597</v>
      </c>
      <c r="D788" s="237" t="s">
        <v>259</v>
      </c>
      <c r="E788" s="238">
        <v>39.082500000000003</v>
      </c>
      <c r="F788" s="239"/>
      <c r="G788" s="240">
        <f>ROUND(E788*F788,2)</f>
        <v>0</v>
      </c>
      <c r="H788" s="239"/>
      <c r="I788" s="240">
        <f>ROUND(E788*H788,2)</f>
        <v>0</v>
      </c>
      <c r="J788" s="239"/>
      <c r="K788" s="240">
        <f>ROUND(E788*J788,2)</f>
        <v>0</v>
      </c>
      <c r="L788" s="240">
        <v>21</v>
      </c>
      <c r="M788" s="240">
        <f>G788*(1+L788/100)</f>
        <v>0</v>
      </c>
      <c r="N788" s="240">
        <v>1.15E-3</v>
      </c>
      <c r="O788" s="240">
        <f>ROUND(E788*N788,2)</f>
        <v>0.04</v>
      </c>
      <c r="P788" s="240">
        <v>0</v>
      </c>
      <c r="Q788" s="240">
        <f>ROUND(E788*P788,2)</f>
        <v>0</v>
      </c>
      <c r="R788" s="240" t="s">
        <v>585</v>
      </c>
      <c r="S788" s="240" t="s">
        <v>154</v>
      </c>
      <c r="T788" s="241" t="s">
        <v>154</v>
      </c>
      <c r="U788" s="225">
        <v>2.1000000000000001E-2</v>
      </c>
      <c r="V788" s="225">
        <f>ROUND(E788*U788,2)</f>
        <v>0.82</v>
      </c>
      <c r="W788" s="225"/>
      <c r="X788" s="225" t="s">
        <v>193</v>
      </c>
      <c r="Y788" s="216"/>
      <c r="Z788" s="216"/>
      <c r="AA788" s="216"/>
      <c r="AB788" s="216"/>
      <c r="AC788" s="216"/>
      <c r="AD788" s="216"/>
      <c r="AE788" s="216"/>
      <c r="AF788" s="216"/>
      <c r="AG788" s="216" t="s">
        <v>194</v>
      </c>
      <c r="AH788" s="216"/>
      <c r="AI788" s="216"/>
      <c r="AJ788" s="216"/>
      <c r="AK788" s="216"/>
      <c r="AL788" s="216"/>
      <c r="AM788" s="216"/>
      <c r="AN788" s="216"/>
      <c r="AO788" s="216"/>
      <c r="AP788" s="216"/>
      <c r="AQ788" s="216"/>
      <c r="AR788" s="216"/>
      <c r="AS788" s="216"/>
      <c r="AT788" s="216"/>
      <c r="AU788" s="216"/>
      <c r="AV788" s="216"/>
      <c r="AW788" s="216"/>
      <c r="AX788" s="216"/>
      <c r="AY788" s="216"/>
      <c r="AZ788" s="216"/>
      <c r="BA788" s="216"/>
      <c r="BB788" s="216"/>
      <c r="BC788" s="216"/>
      <c r="BD788" s="216"/>
      <c r="BE788" s="216"/>
      <c r="BF788" s="216"/>
      <c r="BG788" s="216"/>
      <c r="BH788" s="216"/>
    </row>
    <row r="789" spans="1:60" outlineLevel="1" x14ac:dyDescent="0.2">
      <c r="A789" s="223"/>
      <c r="B789" s="224"/>
      <c r="C789" s="248" t="s">
        <v>197</v>
      </c>
      <c r="D789" s="226"/>
      <c r="E789" s="227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16"/>
      <c r="Z789" s="216"/>
      <c r="AA789" s="216"/>
      <c r="AB789" s="216"/>
      <c r="AC789" s="216"/>
      <c r="AD789" s="216"/>
      <c r="AE789" s="216"/>
      <c r="AF789" s="216"/>
      <c r="AG789" s="216" t="s">
        <v>168</v>
      </c>
      <c r="AH789" s="216">
        <v>0</v>
      </c>
      <c r="AI789" s="216"/>
      <c r="AJ789" s="216"/>
      <c r="AK789" s="216"/>
      <c r="AL789" s="216"/>
      <c r="AM789" s="216"/>
      <c r="AN789" s="216"/>
      <c r="AO789" s="216"/>
      <c r="AP789" s="216"/>
      <c r="AQ789" s="216"/>
      <c r="AR789" s="216"/>
      <c r="AS789" s="216"/>
      <c r="AT789" s="216"/>
      <c r="AU789" s="216"/>
      <c r="AV789" s="216"/>
      <c r="AW789" s="216"/>
      <c r="AX789" s="216"/>
      <c r="AY789" s="216"/>
      <c r="AZ789" s="216"/>
      <c r="BA789" s="216"/>
      <c r="BB789" s="216"/>
      <c r="BC789" s="216"/>
      <c r="BD789" s="216"/>
      <c r="BE789" s="216"/>
      <c r="BF789" s="216"/>
      <c r="BG789" s="216"/>
      <c r="BH789" s="216"/>
    </row>
    <row r="790" spans="1:60" outlineLevel="1" x14ac:dyDescent="0.2">
      <c r="A790" s="223"/>
      <c r="B790" s="224"/>
      <c r="C790" s="248" t="s">
        <v>198</v>
      </c>
      <c r="D790" s="226"/>
      <c r="E790" s="227"/>
      <c r="F790" s="225"/>
      <c r="G790" s="225"/>
      <c r="H790" s="225"/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16"/>
      <c r="Z790" s="216"/>
      <c r="AA790" s="216"/>
      <c r="AB790" s="216"/>
      <c r="AC790" s="216"/>
      <c r="AD790" s="216"/>
      <c r="AE790" s="216"/>
      <c r="AF790" s="216"/>
      <c r="AG790" s="216" t="s">
        <v>168</v>
      </c>
      <c r="AH790" s="216">
        <v>0</v>
      </c>
      <c r="AI790" s="216"/>
      <c r="AJ790" s="216"/>
      <c r="AK790" s="216"/>
      <c r="AL790" s="216"/>
      <c r="AM790" s="216"/>
      <c r="AN790" s="216"/>
      <c r="AO790" s="216"/>
      <c r="AP790" s="216"/>
      <c r="AQ790" s="216"/>
      <c r="AR790" s="216"/>
      <c r="AS790" s="216"/>
      <c r="AT790" s="216"/>
      <c r="AU790" s="216"/>
      <c r="AV790" s="216"/>
      <c r="AW790" s="216"/>
      <c r="AX790" s="216"/>
      <c r="AY790" s="216"/>
      <c r="AZ790" s="216"/>
      <c r="BA790" s="216"/>
      <c r="BB790" s="216"/>
      <c r="BC790" s="216"/>
      <c r="BD790" s="216"/>
      <c r="BE790" s="216"/>
      <c r="BF790" s="216"/>
      <c r="BG790" s="216"/>
      <c r="BH790" s="216"/>
    </row>
    <row r="791" spans="1:60" outlineLevel="1" x14ac:dyDescent="0.2">
      <c r="A791" s="223"/>
      <c r="B791" s="224"/>
      <c r="C791" s="248" t="s">
        <v>199</v>
      </c>
      <c r="D791" s="226"/>
      <c r="E791" s="227"/>
      <c r="F791" s="225"/>
      <c r="G791" s="225"/>
      <c r="H791" s="225"/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16"/>
      <c r="Z791" s="216"/>
      <c r="AA791" s="216"/>
      <c r="AB791" s="216"/>
      <c r="AC791" s="216"/>
      <c r="AD791" s="216"/>
      <c r="AE791" s="216"/>
      <c r="AF791" s="216"/>
      <c r="AG791" s="216" t="s">
        <v>168</v>
      </c>
      <c r="AH791" s="216">
        <v>0</v>
      </c>
      <c r="AI791" s="216"/>
      <c r="AJ791" s="216"/>
      <c r="AK791" s="216"/>
      <c r="AL791" s="216"/>
      <c r="AM791" s="216"/>
      <c r="AN791" s="216"/>
      <c r="AO791" s="216"/>
      <c r="AP791" s="216"/>
      <c r="AQ791" s="216"/>
      <c r="AR791" s="216"/>
      <c r="AS791" s="216"/>
      <c r="AT791" s="216"/>
      <c r="AU791" s="216"/>
      <c r="AV791" s="216"/>
      <c r="AW791" s="216"/>
      <c r="AX791" s="216"/>
      <c r="AY791" s="216"/>
      <c r="AZ791" s="216"/>
      <c r="BA791" s="216"/>
      <c r="BB791" s="216"/>
      <c r="BC791" s="216"/>
      <c r="BD791" s="216"/>
      <c r="BE791" s="216"/>
      <c r="BF791" s="216"/>
      <c r="BG791" s="216"/>
      <c r="BH791" s="216"/>
    </row>
    <row r="792" spans="1:60" outlineLevel="1" x14ac:dyDescent="0.2">
      <c r="A792" s="223"/>
      <c r="B792" s="224"/>
      <c r="C792" s="248" t="s">
        <v>598</v>
      </c>
      <c r="D792" s="226"/>
      <c r="E792" s="227"/>
      <c r="F792" s="225"/>
      <c r="G792" s="225"/>
      <c r="H792" s="225"/>
      <c r="I792" s="225"/>
      <c r="J792" s="225"/>
      <c r="K792" s="225"/>
      <c r="L792" s="225"/>
      <c r="M792" s="225"/>
      <c r="N792" s="225"/>
      <c r="O792" s="225"/>
      <c r="P792" s="225"/>
      <c r="Q792" s="225"/>
      <c r="R792" s="225"/>
      <c r="S792" s="225"/>
      <c r="T792" s="225"/>
      <c r="U792" s="225"/>
      <c r="V792" s="225"/>
      <c r="W792" s="225"/>
      <c r="X792" s="225"/>
      <c r="Y792" s="216"/>
      <c r="Z792" s="216"/>
      <c r="AA792" s="216"/>
      <c r="AB792" s="216"/>
      <c r="AC792" s="216"/>
      <c r="AD792" s="216"/>
      <c r="AE792" s="216"/>
      <c r="AF792" s="216"/>
      <c r="AG792" s="216" t="s">
        <v>168</v>
      </c>
      <c r="AH792" s="216">
        <v>0</v>
      </c>
      <c r="AI792" s="216"/>
      <c r="AJ792" s="216"/>
      <c r="AK792" s="216"/>
      <c r="AL792" s="216"/>
      <c r="AM792" s="216"/>
      <c r="AN792" s="216"/>
      <c r="AO792" s="216"/>
      <c r="AP792" s="216"/>
      <c r="AQ792" s="216"/>
      <c r="AR792" s="216"/>
      <c r="AS792" s="216"/>
      <c r="AT792" s="216"/>
      <c r="AU792" s="216"/>
      <c r="AV792" s="216"/>
      <c r="AW792" s="216"/>
      <c r="AX792" s="216"/>
      <c r="AY792" s="216"/>
      <c r="AZ792" s="216"/>
      <c r="BA792" s="216"/>
      <c r="BB792" s="216"/>
      <c r="BC792" s="216"/>
      <c r="BD792" s="216"/>
      <c r="BE792" s="216"/>
      <c r="BF792" s="216"/>
      <c r="BG792" s="216"/>
      <c r="BH792" s="216"/>
    </row>
    <row r="793" spans="1:60" outlineLevel="1" x14ac:dyDescent="0.2">
      <c r="A793" s="223"/>
      <c r="B793" s="224"/>
      <c r="C793" s="248" t="s">
        <v>471</v>
      </c>
      <c r="D793" s="226"/>
      <c r="E793" s="227"/>
      <c r="F793" s="225"/>
      <c r="G793" s="225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16"/>
      <c r="Z793" s="216"/>
      <c r="AA793" s="216"/>
      <c r="AB793" s="216"/>
      <c r="AC793" s="216"/>
      <c r="AD793" s="216"/>
      <c r="AE793" s="216"/>
      <c r="AF793" s="216"/>
      <c r="AG793" s="216" t="s">
        <v>168</v>
      </c>
      <c r="AH793" s="216">
        <v>0</v>
      </c>
      <c r="AI793" s="216"/>
      <c r="AJ793" s="216"/>
      <c r="AK793" s="216"/>
      <c r="AL793" s="216"/>
      <c r="AM793" s="216"/>
      <c r="AN793" s="216"/>
      <c r="AO793" s="216"/>
      <c r="AP793" s="216"/>
      <c r="AQ793" s="216"/>
      <c r="AR793" s="216"/>
      <c r="AS793" s="216"/>
      <c r="AT793" s="216"/>
      <c r="AU793" s="216"/>
      <c r="AV793" s="216"/>
      <c r="AW793" s="216"/>
      <c r="AX793" s="216"/>
      <c r="AY793" s="216"/>
      <c r="AZ793" s="216"/>
      <c r="BA793" s="216"/>
      <c r="BB793" s="216"/>
      <c r="BC793" s="216"/>
      <c r="BD793" s="216"/>
      <c r="BE793" s="216"/>
      <c r="BF793" s="216"/>
      <c r="BG793" s="216"/>
      <c r="BH793" s="216"/>
    </row>
    <row r="794" spans="1:60" outlineLevel="1" x14ac:dyDescent="0.2">
      <c r="A794" s="223"/>
      <c r="B794" s="224"/>
      <c r="C794" s="248" t="s">
        <v>199</v>
      </c>
      <c r="D794" s="226"/>
      <c r="E794" s="227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16"/>
      <c r="Z794" s="216"/>
      <c r="AA794" s="216"/>
      <c r="AB794" s="216"/>
      <c r="AC794" s="216"/>
      <c r="AD794" s="216"/>
      <c r="AE794" s="216"/>
      <c r="AF794" s="216"/>
      <c r="AG794" s="216" t="s">
        <v>168</v>
      </c>
      <c r="AH794" s="216">
        <v>0</v>
      </c>
      <c r="AI794" s="216"/>
      <c r="AJ794" s="216"/>
      <c r="AK794" s="216"/>
      <c r="AL794" s="216"/>
      <c r="AM794" s="216"/>
      <c r="AN794" s="216"/>
      <c r="AO794" s="216"/>
      <c r="AP794" s="216"/>
      <c r="AQ794" s="216"/>
      <c r="AR794" s="216"/>
      <c r="AS794" s="216"/>
      <c r="AT794" s="216"/>
      <c r="AU794" s="216"/>
      <c r="AV794" s="216"/>
      <c r="AW794" s="216"/>
      <c r="AX794" s="216"/>
      <c r="AY794" s="216"/>
      <c r="AZ794" s="216"/>
      <c r="BA794" s="216"/>
      <c r="BB794" s="216"/>
      <c r="BC794" s="216"/>
      <c r="BD794" s="216"/>
      <c r="BE794" s="216"/>
      <c r="BF794" s="216"/>
      <c r="BG794" s="216"/>
      <c r="BH794" s="216"/>
    </row>
    <row r="795" spans="1:60" outlineLevel="1" x14ac:dyDescent="0.2">
      <c r="A795" s="223"/>
      <c r="B795" s="224"/>
      <c r="C795" s="248" t="s">
        <v>599</v>
      </c>
      <c r="D795" s="226"/>
      <c r="E795" s="227">
        <v>24.767499999999998</v>
      </c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16"/>
      <c r="Z795" s="216"/>
      <c r="AA795" s="216"/>
      <c r="AB795" s="216"/>
      <c r="AC795" s="216"/>
      <c r="AD795" s="216"/>
      <c r="AE795" s="216"/>
      <c r="AF795" s="216"/>
      <c r="AG795" s="216" t="s">
        <v>168</v>
      </c>
      <c r="AH795" s="216">
        <v>0</v>
      </c>
      <c r="AI795" s="216"/>
      <c r="AJ795" s="216"/>
      <c r="AK795" s="216"/>
      <c r="AL795" s="216"/>
      <c r="AM795" s="216"/>
      <c r="AN795" s="216"/>
      <c r="AO795" s="216"/>
      <c r="AP795" s="216"/>
      <c r="AQ795" s="216"/>
      <c r="AR795" s="216"/>
      <c r="AS795" s="216"/>
      <c r="AT795" s="216"/>
      <c r="AU795" s="216"/>
      <c r="AV795" s="216"/>
      <c r="AW795" s="216"/>
      <c r="AX795" s="216"/>
      <c r="AY795" s="216"/>
      <c r="AZ795" s="216"/>
      <c r="BA795" s="216"/>
      <c r="BB795" s="216"/>
      <c r="BC795" s="216"/>
      <c r="BD795" s="216"/>
      <c r="BE795" s="216"/>
      <c r="BF795" s="216"/>
      <c r="BG795" s="216"/>
      <c r="BH795" s="216"/>
    </row>
    <row r="796" spans="1:60" outlineLevel="1" x14ac:dyDescent="0.2">
      <c r="A796" s="223"/>
      <c r="B796" s="224"/>
      <c r="C796" s="248" t="s">
        <v>600</v>
      </c>
      <c r="D796" s="226"/>
      <c r="E796" s="227">
        <v>14.315</v>
      </c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16"/>
      <c r="Z796" s="216"/>
      <c r="AA796" s="216"/>
      <c r="AB796" s="216"/>
      <c r="AC796" s="216"/>
      <c r="AD796" s="216"/>
      <c r="AE796" s="216"/>
      <c r="AF796" s="216"/>
      <c r="AG796" s="216" t="s">
        <v>168</v>
      </c>
      <c r="AH796" s="216">
        <v>0</v>
      </c>
      <c r="AI796" s="216"/>
      <c r="AJ796" s="216"/>
      <c r="AK796" s="216"/>
      <c r="AL796" s="216"/>
      <c r="AM796" s="216"/>
      <c r="AN796" s="216"/>
      <c r="AO796" s="216"/>
      <c r="AP796" s="216"/>
      <c r="AQ796" s="216"/>
      <c r="AR796" s="216"/>
      <c r="AS796" s="216"/>
      <c r="AT796" s="216"/>
      <c r="AU796" s="216"/>
      <c r="AV796" s="216"/>
      <c r="AW796" s="216"/>
      <c r="AX796" s="216"/>
      <c r="AY796" s="216"/>
      <c r="AZ796" s="216"/>
      <c r="BA796" s="216"/>
      <c r="BB796" s="216"/>
      <c r="BC796" s="216"/>
      <c r="BD796" s="216"/>
      <c r="BE796" s="216"/>
      <c r="BF796" s="216"/>
      <c r="BG796" s="216"/>
      <c r="BH796" s="216"/>
    </row>
    <row r="797" spans="1:60" ht="22.5" outlineLevel="1" x14ac:dyDescent="0.2">
      <c r="A797" s="235">
        <v>96</v>
      </c>
      <c r="B797" s="236" t="s">
        <v>601</v>
      </c>
      <c r="C797" s="246" t="s">
        <v>602</v>
      </c>
      <c r="D797" s="237" t="s">
        <v>259</v>
      </c>
      <c r="E797" s="238">
        <v>10.073</v>
      </c>
      <c r="F797" s="239"/>
      <c r="G797" s="240">
        <f>ROUND(E797*F797,2)</f>
        <v>0</v>
      </c>
      <c r="H797" s="239"/>
      <c r="I797" s="240">
        <f>ROUND(E797*H797,2)</f>
        <v>0</v>
      </c>
      <c r="J797" s="239"/>
      <c r="K797" s="240">
        <f>ROUND(E797*J797,2)</f>
        <v>0</v>
      </c>
      <c r="L797" s="240">
        <v>21</v>
      </c>
      <c r="M797" s="240">
        <f>G797*(1+L797/100)</f>
        <v>0</v>
      </c>
      <c r="N797" s="240">
        <v>1.7000000000000001E-4</v>
      </c>
      <c r="O797" s="240">
        <f>ROUND(E797*N797,2)</f>
        <v>0</v>
      </c>
      <c r="P797" s="240">
        <v>0</v>
      </c>
      <c r="Q797" s="240">
        <f>ROUND(E797*P797,2)</f>
        <v>0</v>
      </c>
      <c r="R797" s="240" t="s">
        <v>585</v>
      </c>
      <c r="S797" s="240" t="s">
        <v>154</v>
      </c>
      <c r="T797" s="241" t="s">
        <v>154</v>
      </c>
      <c r="U797" s="225">
        <v>4.3999999999999997E-2</v>
      </c>
      <c r="V797" s="225">
        <f>ROUND(E797*U797,2)</f>
        <v>0.44</v>
      </c>
      <c r="W797" s="225"/>
      <c r="X797" s="225" t="s">
        <v>193</v>
      </c>
      <c r="Y797" s="216"/>
      <c r="Z797" s="216"/>
      <c r="AA797" s="216"/>
      <c r="AB797" s="216"/>
      <c r="AC797" s="216"/>
      <c r="AD797" s="216"/>
      <c r="AE797" s="216"/>
      <c r="AF797" s="216"/>
      <c r="AG797" s="216" t="s">
        <v>194</v>
      </c>
      <c r="AH797" s="216"/>
      <c r="AI797" s="216"/>
      <c r="AJ797" s="216"/>
      <c r="AK797" s="216"/>
      <c r="AL797" s="216"/>
      <c r="AM797" s="216"/>
      <c r="AN797" s="216"/>
      <c r="AO797" s="216"/>
      <c r="AP797" s="216"/>
      <c r="AQ797" s="216"/>
      <c r="AR797" s="216"/>
      <c r="AS797" s="216"/>
      <c r="AT797" s="216"/>
      <c r="AU797" s="216"/>
      <c r="AV797" s="216"/>
      <c r="AW797" s="216"/>
      <c r="AX797" s="216"/>
      <c r="AY797" s="216"/>
      <c r="AZ797" s="216"/>
      <c r="BA797" s="216"/>
      <c r="BB797" s="216"/>
      <c r="BC797" s="216"/>
      <c r="BD797" s="216"/>
      <c r="BE797" s="216"/>
      <c r="BF797" s="216"/>
      <c r="BG797" s="216"/>
      <c r="BH797" s="216"/>
    </row>
    <row r="798" spans="1:60" outlineLevel="1" x14ac:dyDescent="0.2">
      <c r="A798" s="223"/>
      <c r="B798" s="224"/>
      <c r="C798" s="248" t="s">
        <v>197</v>
      </c>
      <c r="D798" s="226"/>
      <c r="E798" s="227"/>
      <c r="F798" s="225"/>
      <c r="G798" s="225"/>
      <c r="H798" s="225"/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16"/>
      <c r="Z798" s="216"/>
      <c r="AA798" s="216"/>
      <c r="AB798" s="216"/>
      <c r="AC798" s="216"/>
      <c r="AD798" s="216"/>
      <c r="AE798" s="216"/>
      <c r="AF798" s="216"/>
      <c r="AG798" s="216" t="s">
        <v>168</v>
      </c>
      <c r="AH798" s="216">
        <v>0</v>
      </c>
      <c r="AI798" s="216"/>
      <c r="AJ798" s="216"/>
      <c r="AK798" s="216"/>
      <c r="AL798" s="216"/>
      <c r="AM798" s="216"/>
      <c r="AN798" s="216"/>
      <c r="AO798" s="216"/>
      <c r="AP798" s="216"/>
      <c r="AQ798" s="216"/>
      <c r="AR798" s="216"/>
      <c r="AS798" s="216"/>
      <c r="AT798" s="216"/>
      <c r="AU798" s="216"/>
      <c r="AV798" s="216"/>
      <c r="AW798" s="216"/>
      <c r="AX798" s="216"/>
      <c r="AY798" s="216"/>
      <c r="AZ798" s="216"/>
      <c r="BA798" s="216"/>
      <c r="BB798" s="216"/>
      <c r="BC798" s="216"/>
      <c r="BD798" s="216"/>
      <c r="BE798" s="216"/>
      <c r="BF798" s="216"/>
      <c r="BG798" s="216"/>
      <c r="BH798" s="216"/>
    </row>
    <row r="799" spans="1:60" outlineLevel="1" x14ac:dyDescent="0.2">
      <c r="A799" s="223"/>
      <c r="B799" s="224"/>
      <c r="C799" s="248" t="s">
        <v>198</v>
      </c>
      <c r="D799" s="226"/>
      <c r="E799" s="227"/>
      <c r="F799" s="225"/>
      <c r="G799" s="225"/>
      <c r="H799" s="225"/>
      <c r="I799" s="225"/>
      <c r="J799" s="225"/>
      <c r="K799" s="225"/>
      <c r="L799" s="225"/>
      <c r="M799" s="225"/>
      <c r="N799" s="225"/>
      <c r="O799" s="225"/>
      <c r="P799" s="225"/>
      <c r="Q799" s="225"/>
      <c r="R799" s="225"/>
      <c r="S799" s="225"/>
      <c r="T799" s="225"/>
      <c r="U799" s="225"/>
      <c r="V799" s="225"/>
      <c r="W799" s="225"/>
      <c r="X799" s="225"/>
      <c r="Y799" s="216"/>
      <c r="Z799" s="216"/>
      <c r="AA799" s="216"/>
      <c r="AB799" s="216"/>
      <c r="AC799" s="216"/>
      <c r="AD799" s="216"/>
      <c r="AE799" s="216"/>
      <c r="AF799" s="216"/>
      <c r="AG799" s="216" t="s">
        <v>168</v>
      </c>
      <c r="AH799" s="216">
        <v>0</v>
      </c>
      <c r="AI799" s="216"/>
      <c r="AJ799" s="216"/>
      <c r="AK799" s="216"/>
      <c r="AL799" s="216"/>
      <c r="AM799" s="216"/>
      <c r="AN799" s="216"/>
      <c r="AO799" s="216"/>
      <c r="AP799" s="216"/>
      <c r="AQ799" s="216"/>
      <c r="AR799" s="216"/>
      <c r="AS799" s="216"/>
      <c r="AT799" s="216"/>
      <c r="AU799" s="216"/>
      <c r="AV799" s="216"/>
      <c r="AW799" s="216"/>
      <c r="AX799" s="216"/>
      <c r="AY799" s="216"/>
      <c r="AZ799" s="216"/>
      <c r="BA799" s="216"/>
      <c r="BB799" s="216"/>
      <c r="BC799" s="216"/>
      <c r="BD799" s="216"/>
      <c r="BE799" s="216"/>
      <c r="BF799" s="216"/>
      <c r="BG799" s="216"/>
      <c r="BH799" s="216"/>
    </row>
    <row r="800" spans="1:60" outlineLevel="1" x14ac:dyDescent="0.2">
      <c r="A800" s="223"/>
      <c r="B800" s="224"/>
      <c r="C800" s="248" t="s">
        <v>199</v>
      </c>
      <c r="D800" s="226"/>
      <c r="E800" s="227"/>
      <c r="F800" s="225"/>
      <c r="G800" s="225"/>
      <c r="H800" s="225"/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16"/>
      <c r="Z800" s="216"/>
      <c r="AA800" s="216"/>
      <c r="AB800" s="216"/>
      <c r="AC800" s="216"/>
      <c r="AD800" s="216"/>
      <c r="AE800" s="216"/>
      <c r="AF800" s="216"/>
      <c r="AG800" s="216" t="s">
        <v>168</v>
      </c>
      <c r="AH800" s="216">
        <v>0</v>
      </c>
      <c r="AI800" s="216"/>
      <c r="AJ800" s="216"/>
      <c r="AK800" s="216"/>
      <c r="AL800" s="216"/>
      <c r="AM800" s="216"/>
      <c r="AN800" s="216"/>
      <c r="AO800" s="216"/>
      <c r="AP800" s="216"/>
      <c r="AQ800" s="216"/>
      <c r="AR800" s="216"/>
      <c r="AS800" s="216"/>
      <c r="AT800" s="216"/>
      <c r="AU800" s="216"/>
      <c r="AV800" s="216"/>
      <c r="AW800" s="216"/>
      <c r="AX800" s="216"/>
      <c r="AY800" s="216"/>
      <c r="AZ800" s="216"/>
      <c r="BA800" s="216"/>
      <c r="BB800" s="216"/>
      <c r="BC800" s="216"/>
      <c r="BD800" s="216"/>
      <c r="BE800" s="216"/>
      <c r="BF800" s="216"/>
      <c r="BG800" s="216"/>
      <c r="BH800" s="216"/>
    </row>
    <row r="801" spans="1:60" ht="22.5" outlineLevel="1" x14ac:dyDescent="0.2">
      <c r="A801" s="223"/>
      <c r="B801" s="224"/>
      <c r="C801" s="248" t="s">
        <v>603</v>
      </c>
      <c r="D801" s="226"/>
      <c r="E801" s="227"/>
      <c r="F801" s="225"/>
      <c r="G801" s="225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16"/>
      <c r="Z801" s="216"/>
      <c r="AA801" s="216"/>
      <c r="AB801" s="216"/>
      <c r="AC801" s="216"/>
      <c r="AD801" s="216"/>
      <c r="AE801" s="216"/>
      <c r="AF801" s="216"/>
      <c r="AG801" s="216" t="s">
        <v>168</v>
      </c>
      <c r="AH801" s="216">
        <v>0</v>
      </c>
      <c r="AI801" s="216"/>
      <c r="AJ801" s="216"/>
      <c r="AK801" s="216"/>
      <c r="AL801" s="216"/>
      <c r="AM801" s="216"/>
      <c r="AN801" s="216"/>
      <c r="AO801" s="216"/>
      <c r="AP801" s="216"/>
      <c r="AQ801" s="216"/>
      <c r="AR801" s="216"/>
      <c r="AS801" s="216"/>
      <c r="AT801" s="216"/>
      <c r="AU801" s="216"/>
      <c r="AV801" s="216"/>
      <c r="AW801" s="216"/>
      <c r="AX801" s="216"/>
      <c r="AY801" s="216"/>
      <c r="AZ801" s="216"/>
      <c r="BA801" s="216"/>
      <c r="BB801" s="216"/>
      <c r="BC801" s="216"/>
      <c r="BD801" s="216"/>
      <c r="BE801" s="216"/>
      <c r="BF801" s="216"/>
      <c r="BG801" s="216"/>
      <c r="BH801" s="216"/>
    </row>
    <row r="802" spans="1:60" outlineLevel="1" x14ac:dyDescent="0.2">
      <c r="A802" s="223"/>
      <c r="B802" s="224"/>
      <c r="C802" s="248" t="s">
        <v>199</v>
      </c>
      <c r="D802" s="226"/>
      <c r="E802" s="227"/>
      <c r="F802" s="225"/>
      <c r="G802" s="225"/>
      <c r="H802" s="225"/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16"/>
      <c r="Z802" s="216"/>
      <c r="AA802" s="216"/>
      <c r="AB802" s="216"/>
      <c r="AC802" s="216"/>
      <c r="AD802" s="216"/>
      <c r="AE802" s="216"/>
      <c r="AF802" s="216"/>
      <c r="AG802" s="216" t="s">
        <v>168</v>
      </c>
      <c r="AH802" s="216">
        <v>0</v>
      </c>
      <c r="AI802" s="216"/>
      <c r="AJ802" s="216"/>
      <c r="AK802" s="216"/>
      <c r="AL802" s="216"/>
      <c r="AM802" s="216"/>
      <c r="AN802" s="216"/>
      <c r="AO802" s="216"/>
      <c r="AP802" s="216"/>
      <c r="AQ802" s="216"/>
      <c r="AR802" s="216"/>
      <c r="AS802" s="216"/>
      <c r="AT802" s="216"/>
      <c r="AU802" s="216"/>
      <c r="AV802" s="216"/>
      <c r="AW802" s="216"/>
      <c r="AX802" s="216"/>
      <c r="AY802" s="216"/>
      <c r="AZ802" s="216"/>
      <c r="BA802" s="216"/>
      <c r="BB802" s="216"/>
      <c r="BC802" s="216"/>
      <c r="BD802" s="216"/>
      <c r="BE802" s="216"/>
      <c r="BF802" s="216"/>
      <c r="BG802" s="216"/>
      <c r="BH802" s="216"/>
    </row>
    <row r="803" spans="1:60" ht="22.5" outlineLevel="1" x14ac:dyDescent="0.2">
      <c r="A803" s="223"/>
      <c r="B803" s="224"/>
      <c r="C803" s="248" t="s">
        <v>604</v>
      </c>
      <c r="D803" s="226"/>
      <c r="E803" s="227">
        <v>7.13</v>
      </c>
      <c r="F803" s="225"/>
      <c r="G803" s="225"/>
      <c r="H803" s="225"/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16"/>
      <c r="Z803" s="216"/>
      <c r="AA803" s="216"/>
      <c r="AB803" s="216"/>
      <c r="AC803" s="216"/>
      <c r="AD803" s="216"/>
      <c r="AE803" s="216"/>
      <c r="AF803" s="216"/>
      <c r="AG803" s="216" t="s">
        <v>168</v>
      </c>
      <c r="AH803" s="216">
        <v>0</v>
      </c>
      <c r="AI803" s="216"/>
      <c r="AJ803" s="216"/>
      <c r="AK803" s="216"/>
      <c r="AL803" s="216"/>
      <c r="AM803" s="216"/>
      <c r="AN803" s="216"/>
      <c r="AO803" s="216"/>
      <c r="AP803" s="216"/>
      <c r="AQ803" s="216"/>
      <c r="AR803" s="216"/>
      <c r="AS803" s="216"/>
      <c r="AT803" s="216"/>
      <c r="AU803" s="216"/>
      <c r="AV803" s="216"/>
      <c r="AW803" s="216"/>
      <c r="AX803" s="216"/>
      <c r="AY803" s="216"/>
      <c r="AZ803" s="216"/>
      <c r="BA803" s="216"/>
      <c r="BB803" s="216"/>
      <c r="BC803" s="216"/>
      <c r="BD803" s="216"/>
      <c r="BE803" s="216"/>
      <c r="BF803" s="216"/>
      <c r="BG803" s="216"/>
      <c r="BH803" s="216"/>
    </row>
    <row r="804" spans="1:60" outlineLevel="1" x14ac:dyDescent="0.2">
      <c r="A804" s="223"/>
      <c r="B804" s="224"/>
      <c r="C804" s="248" t="s">
        <v>199</v>
      </c>
      <c r="D804" s="226"/>
      <c r="E804" s="227"/>
      <c r="F804" s="225"/>
      <c r="G804" s="225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5"/>
      <c r="Y804" s="216"/>
      <c r="Z804" s="216"/>
      <c r="AA804" s="216"/>
      <c r="AB804" s="216"/>
      <c r="AC804" s="216"/>
      <c r="AD804" s="216"/>
      <c r="AE804" s="216"/>
      <c r="AF804" s="216"/>
      <c r="AG804" s="216" t="s">
        <v>168</v>
      </c>
      <c r="AH804" s="216">
        <v>0</v>
      </c>
      <c r="AI804" s="216"/>
      <c r="AJ804" s="216"/>
      <c r="AK804" s="216"/>
      <c r="AL804" s="216"/>
      <c r="AM804" s="216"/>
      <c r="AN804" s="216"/>
      <c r="AO804" s="216"/>
      <c r="AP804" s="216"/>
      <c r="AQ804" s="216"/>
      <c r="AR804" s="216"/>
      <c r="AS804" s="216"/>
      <c r="AT804" s="216"/>
      <c r="AU804" s="216"/>
      <c r="AV804" s="216"/>
      <c r="AW804" s="216"/>
      <c r="AX804" s="216"/>
      <c r="AY804" s="216"/>
      <c r="AZ804" s="216"/>
      <c r="BA804" s="216"/>
      <c r="BB804" s="216"/>
      <c r="BC804" s="216"/>
      <c r="BD804" s="216"/>
      <c r="BE804" s="216"/>
      <c r="BF804" s="216"/>
      <c r="BG804" s="216"/>
      <c r="BH804" s="216"/>
    </row>
    <row r="805" spans="1:60" outlineLevel="1" x14ac:dyDescent="0.2">
      <c r="A805" s="223"/>
      <c r="B805" s="224"/>
      <c r="C805" s="248" t="s">
        <v>605</v>
      </c>
      <c r="D805" s="226"/>
      <c r="E805" s="227">
        <v>2.9430000000000001</v>
      </c>
      <c r="F805" s="225"/>
      <c r="G805" s="225"/>
      <c r="H805" s="225"/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  <c r="U805" s="225"/>
      <c r="V805" s="225"/>
      <c r="W805" s="225"/>
      <c r="X805" s="225"/>
      <c r="Y805" s="216"/>
      <c r="Z805" s="216"/>
      <c r="AA805" s="216"/>
      <c r="AB805" s="216"/>
      <c r="AC805" s="216"/>
      <c r="AD805" s="216"/>
      <c r="AE805" s="216"/>
      <c r="AF805" s="216"/>
      <c r="AG805" s="216" t="s">
        <v>168</v>
      </c>
      <c r="AH805" s="216">
        <v>0</v>
      </c>
      <c r="AI805" s="216"/>
      <c r="AJ805" s="216"/>
      <c r="AK805" s="216"/>
      <c r="AL805" s="216"/>
      <c r="AM805" s="216"/>
      <c r="AN805" s="216"/>
      <c r="AO805" s="216"/>
      <c r="AP805" s="216"/>
      <c r="AQ805" s="216"/>
      <c r="AR805" s="216"/>
      <c r="AS805" s="216"/>
      <c r="AT805" s="216"/>
      <c r="AU805" s="216"/>
      <c r="AV805" s="216"/>
      <c r="AW805" s="216"/>
      <c r="AX805" s="216"/>
      <c r="AY805" s="216"/>
      <c r="AZ805" s="216"/>
      <c r="BA805" s="216"/>
      <c r="BB805" s="216"/>
      <c r="BC805" s="216"/>
      <c r="BD805" s="216"/>
      <c r="BE805" s="216"/>
      <c r="BF805" s="216"/>
      <c r="BG805" s="216"/>
      <c r="BH805" s="216"/>
    </row>
    <row r="806" spans="1:60" ht="22.5" outlineLevel="1" x14ac:dyDescent="0.2">
      <c r="A806" s="235">
        <v>97</v>
      </c>
      <c r="B806" s="236" t="s">
        <v>606</v>
      </c>
      <c r="C806" s="246" t="s">
        <v>607</v>
      </c>
      <c r="D806" s="237" t="s">
        <v>259</v>
      </c>
      <c r="E806" s="238">
        <v>11.080299999999999</v>
      </c>
      <c r="F806" s="239"/>
      <c r="G806" s="240">
        <f>ROUND(E806*F806,2)</f>
        <v>0</v>
      </c>
      <c r="H806" s="239"/>
      <c r="I806" s="240">
        <f>ROUND(E806*H806,2)</f>
        <v>0</v>
      </c>
      <c r="J806" s="239"/>
      <c r="K806" s="240">
        <f>ROUND(E806*J806,2)</f>
        <v>0</v>
      </c>
      <c r="L806" s="240">
        <v>21</v>
      </c>
      <c r="M806" s="240">
        <f>G806*(1+L806/100)</f>
        <v>0</v>
      </c>
      <c r="N806" s="240">
        <v>1E-3</v>
      </c>
      <c r="O806" s="240">
        <f>ROUND(E806*N806,2)</f>
        <v>0.01</v>
      </c>
      <c r="P806" s="240">
        <v>0</v>
      </c>
      <c r="Q806" s="240">
        <f>ROUND(E806*P806,2)</f>
        <v>0</v>
      </c>
      <c r="R806" s="240" t="s">
        <v>266</v>
      </c>
      <c r="S806" s="240" t="s">
        <v>154</v>
      </c>
      <c r="T806" s="241" t="s">
        <v>154</v>
      </c>
      <c r="U806" s="225">
        <v>0</v>
      </c>
      <c r="V806" s="225">
        <f>ROUND(E806*U806,2)</f>
        <v>0</v>
      </c>
      <c r="W806" s="225"/>
      <c r="X806" s="225" t="s">
        <v>267</v>
      </c>
      <c r="Y806" s="216"/>
      <c r="Z806" s="216"/>
      <c r="AA806" s="216"/>
      <c r="AB806" s="216"/>
      <c r="AC806" s="216"/>
      <c r="AD806" s="216"/>
      <c r="AE806" s="216"/>
      <c r="AF806" s="216"/>
      <c r="AG806" s="216" t="s">
        <v>268</v>
      </c>
      <c r="AH806" s="216"/>
      <c r="AI806" s="216"/>
      <c r="AJ806" s="216"/>
      <c r="AK806" s="216"/>
      <c r="AL806" s="216"/>
      <c r="AM806" s="216"/>
      <c r="AN806" s="216"/>
      <c r="AO806" s="216"/>
      <c r="AP806" s="216"/>
      <c r="AQ806" s="216"/>
      <c r="AR806" s="216"/>
      <c r="AS806" s="216"/>
      <c r="AT806" s="216"/>
      <c r="AU806" s="216"/>
      <c r="AV806" s="216"/>
      <c r="AW806" s="216"/>
      <c r="AX806" s="216"/>
      <c r="AY806" s="216"/>
      <c r="AZ806" s="216"/>
      <c r="BA806" s="216"/>
      <c r="BB806" s="216"/>
      <c r="BC806" s="216"/>
      <c r="BD806" s="216"/>
      <c r="BE806" s="216"/>
      <c r="BF806" s="216"/>
      <c r="BG806" s="216"/>
      <c r="BH806" s="216"/>
    </row>
    <row r="807" spans="1:60" outlineLevel="1" x14ac:dyDescent="0.2">
      <c r="A807" s="223"/>
      <c r="B807" s="224"/>
      <c r="C807" s="248" t="s">
        <v>197</v>
      </c>
      <c r="D807" s="226"/>
      <c r="E807" s="227"/>
      <c r="F807" s="225"/>
      <c r="G807" s="225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  <c r="U807" s="225"/>
      <c r="V807" s="225"/>
      <c r="W807" s="225"/>
      <c r="X807" s="225"/>
      <c r="Y807" s="216"/>
      <c r="Z807" s="216"/>
      <c r="AA807" s="216"/>
      <c r="AB807" s="216"/>
      <c r="AC807" s="216"/>
      <c r="AD807" s="216"/>
      <c r="AE807" s="216"/>
      <c r="AF807" s="216"/>
      <c r="AG807" s="216" t="s">
        <v>168</v>
      </c>
      <c r="AH807" s="216">
        <v>0</v>
      </c>
      <c r="AI807" s="216"/>
      <c r="AJ807" s="216"/>
      <c r="AK807" s="216"/>
      <c r="AL807" s="216"/>
      <c r="AM807" s="216"/>
      <c r="AN807" s="216"/>
      <c r="AO807" s="216"/>
      <c r="AP807" s="216"/>
      <c r="AQ807" s="216"/>
      <c r="AR807" s="216"/>
      <c r="AS807" s="216"/>
      <c r="AT807" s="216"/>
      <c r="AU807" s="216"/>
      <c r="AV807" s="216"/>
      <c r="AW807" s="216"/>
      <c r="AX807" s="216"/>
      <c r="AY807" s="216"/>
      <c r="AZ807" s="216"/>
      <c r="BA807" s="216"/>
      <c r="BB807" s="216"/>
      <c r="BC807" s="216"/>
      <c r="BD807" s="216"/>
      <c r="BE807" s="216"/>
      <c r="BF807" s="216"/>
      <c r="BG807" s="216"/>
      <c r="BH807" s="216"/>
    </row>
    <row r="808" spans="1:60" outlineLevel="1" x14ac:dyDescent="0.2">
      <c r="A808" s="223"/>
      <c r="B808" s="224"/>
      <c r="C808" s="248" t="s">
        <v>198</v>
      </c>
      <c r="D808" s="226"/>
      <c r="E808" s="227"/>
      <c r="F808" s="225"/>
      <c r="G808" s="225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  <c r="R808" s="225"/>
      <c r="S808" s="225"/>
      <c r="T808" s="225"/>
      <c r="U808" s="225"/>
      <c r="V808" s="225"/>
      <c r="W808" s="225"/>
      <c r="X808" s="225"/>
      <c r="Y808" s="216"/>
      <c r="Z808" s="216"/>
      <c r="AA808" s="216"/>
      <c r="AB808" s="216"/>
      <c r="AC808" s="216"/>
      <c r="AD808" s="216"/>
      <c r="AE808" s="216"/>
      <c r="AF808" s="216"/>
      <c r="AG808" s="216" t="s">
        <v>168</v>
      </c>
      <c r="AH808" s="216">
        <v>0</v>
      </c>
      <c r="AI808" s="216"/>
      <c r="AJ808" s="216"/>
      <c r="AK808" s="216"/>
      <c r="AL808" s="216"/>
      <c r="AM808" s="216"/>
      <c r="AN808" s="216"/>
      <c r="AO808" s="216"/>
      <c r="AP808" s="216"/>
      <c r="AQ808" s="216"/>
      <c r="AR808" s="216"/>
      <c r="AS808" s="216"/>
      <c r="AT808" s="216"/>
      <c r="AU808" s="216"/>
      <c r="AV808" s="216"/>
      <c r="AW808" s="216"/>
      <c r="AX808" s="216"/>
      <c r="AY808" s="216"/>
      <c r="AZ808" s="216"/>
      <c r="BA808" s="216"/>
      <c r="BB808" s="216"/>
      <c r="BC808" s="216"/>
      <c r="BD808" s="216"/>
      <c r="BE808" s="216"/>
      <c r="BF808" s="216"/>
      <c r="BG808" s="216"/>
      <c r="BH808" s="216"/>
    </row>
    <row r="809" spans="1:60" outlineLevel="1" x14ac:dyDescent="0.2">
      <c r="A809" s="223"/>
      <c r="B809" s="224"/>
      <c r="C809" s="248" t="s">
        <v>199</v>
      </c>
      <c r="D809" s="226"/>
      <c r="E809" s="227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16"/>
      <c r="Z809" s="216"/>
      <c r="AA809" s="216"/>
      <c r="AB809" s="216"/>
      <c r="AC809" s="216"/>
      <c r="AD809" s="216"/>
      <c r="AE809" s="216"/>
      <c r="AF809" s="216"/>
      <c r="AG809" s="216" t="s">
        <v>168</v>
      </c>
      <c r="AH809" s="216">
        <v>0</v>
      </c>
      <c r="AI809" s="216"/>
      <c r="AJ809" s="216"/>
      <c r="AK809" s="216"/>
      <c r="AL809" s="216"/>
      <c r="AM809" s="216"/>
      <c r="AN809" s="216"/>
      <c r="AO809" s="216"/>
      <c r="AP809" s="216"/>
      <c r="AQ809" s="216"/>
      <c r="AR809" s="216"/>
      <c r="AS809" s="216"/>
      <c r="AT809" s="216"/>
      <c r="AU809" s="216"/>
      <c r="AV809" s="216"/>
      <c r="AW809" s="216"/>
      <c r="AX809" s="216"/>
      <c r="AY809" s="216"/>
      <c r="AZ809" s="216"/>
      <c r="BA809" s="216"/>
      <c r="BB809" s="216"/>
      <c r="BC809" s="216"/>
      <c r="BD809" s="216"/>
      <c r="BE809" s="216"/>
      <c r="BF809" s="216"/>
      <c r="BG809" s="216"/>
      <c r="BH809" s="216"/>
    </row>
    <row r="810" spans="1:60" ht="22.5" outlineLevel="1" x14ac:dyDescent="0.2">
      <c r="A810" s="223"/>
      <c r="B810" s="224"/>
      <c r="C810" s="248" t="s">
        <v>603</v>
      </c>
      <c r="D810" s="226"/>
      <c r="E810" s="227"/>
      <c r="F810" s="225"/>
      <c r="G810" s="225"/>
      <c r="H810" s="225"/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225"/>
      <c r="W810" s="225"/>
      <c r="X810" s="225"/>
      <c r="Y810" s="216"/>
      <c r="Z810" s="216"/>
      <c r="AA810" s="216"/>
      <c r="AB810" s="216"/>
      <c r="AC810" s="216"/>
      <c r="AD810" s="216"/>
      <c r="AE810" s="216"/>
      <c r="AF810" s="216"/>
      <c r="AG810" s="216" t="s">
        <v>168</v>
      </c>
      <c r="AH810" s="216">
        <v>0</v>
      </c>
      <c r="AI810" s="216"/>
      <c r="AJ810" s="216"/>
      <c r="AK810" s="216"/>
      <c r="AL810" s="216"/>
      <c r="AM810" s="216"/>
      <c r="AN810" s="216"/>
      <c r="AO810" s="216"/>
      <c r="AP810" s="216"/>
      <c r="AQ810" s="216"/>
      <c r="AR810" s="216"/>
      <c r="AS810" s="216"/>
      <c r="AT810" s="216"/>
      <c r="AU810" s="216"/>
      <c r="AV810" s="216"/>
      <c r="AW810" s="216"/>
      <c r="AX810" s="216"/>
      <c r="AY810" s="216"/>
      <c r="AZ810" s="216"/>
      <c r="BA810" s="216"/>
      <c r="BB810" s="216"/>
      <c r="BC810" s="216"/>
      <c r="BD810" s="216"/>
      <c r="BE810" s="216"/>
      <c r="BF810" s="216"/>
      <c r="BG810" s="216"/>
      <c r="BH810" s="216"/>
    </row>
    <row r="811" spans="1:60" outlineLevel="1" x14ac:dyDescent="0.2">
      <c r="A811" s="223"/>
      <c r="B811" s="224"/>
      <c r="C811" s="248" t="s">
        <v>199</v>
      </c>
      <c r="D811" s="226"/>
      <c r="E811" s="227"/>
      <c r="F811" s="225"/>
      <c r="G811" s="225"/>
      <c r="H811" s="225"/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  <c r="U811" s="225"/>
      <c r="V811" s="225"/>
      <c r="W811" s="225"/>
      <c r="X811" s="225"/>
      <c r="Y811" s="216"/>
      <c r="Z811" s="216"/>
      <c r="AA811" s="216"/>
      <c r="AB811" s="216"/>
      <c r="AC811" s="216"/>
      <c r="AD811" s="216"/>
      <c r="AE811" s="216"/>
      <c r="AF811" s="216"/>
      <c r="AG811" s="216" t="s">
        <v>168</v>
      </c>
      <c r="AH811" s="216">
        <v>0</v>
      </c>
      <c r="AI811" s="216"/>
      <c r="AJ811" s="216"/>
      <c r="AK811" s="216"/>
      <c r="AL811" s="216"/>
      <c r="AM811" s="216"/>
      <c r="AN811" s="216"/>
      <c r="AO811" s="216"/>
      <c r="AP811" s="216"/>
      <c r="AQ811" s="216"/>
      <c r="AR811" s="216"/>
      <c r="AS811" s="216"/>
      <c r="AT811" s="216"/>
      <c r="AU811" s="216"/>
      <c r="AV811" s="216"/>
      <c r="AW811" s="216"/>
      <c r="AX811" s="216"/>
      <c r="AY811" s="216"/>
      <c r="AZ811" s="216"/>
      <c r="BA811" s="216"/>
      <c r="BB811" s="216"/>
      <c r="BC811" s="216"/>
      <c r="BD811" s="216"/>
      <c r="BE811" s="216"/>
      <c r="BF811" s="216"/>
      <c r="BG811" s="216"/>
      <c r="BH811" s="216"/>
    </row>
    <row r="812" spans="1:60" ht="22.5" outlineLevel="1" x14ac:dyDescent="0.2">
      <c r="A812" s="223"/>
      <c r="B812" s="224"/>
      <c r="C812" s="248" t="s">
        <v>608</v>
      </c>
      <c r="D812" s="226"/>
      <c r="E812" s="227">
        <v>7.843</v>
      </c>
      <c r="F812" s="225"/>
      <c r="G812" s="225"/>
      <c r="H812" s="225"/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  <c r="U812" s="225"/>
      <c r="V812" s="225"/>
      <c r="W812" s="225"/>
      <c r="X812" s="225"/>
      <c r="Y812" s="216"/>
      <c r="Z812" s="216"/>
      <c r="AA812" s="216"/>
      <c r="AB812" s="216"/>
      <c r="AC812" s="216"/>
      <c r="AD812" s="216"/>
      <c r="AE812" s="216"/>
      <c r="AF812" s="216"/>
      <c r="AG812" s="216" t="s">
        <v>168</v>
      </c>
      <c r="AH812" s="216">
        <v>0</v>
      </c>
      <c r="AI812" s="216"/>
      <c r="AJ812" s="216"/>
      <c r="AK812" s="216"/>
      <c r="AL812" s="216"/>
      <c r="AM812" s="216"/>
      <c r="AN812" s="216"/>
      <c r="AO812" s="216"/>
      <c r="AP812" s="216"/>
      <c r="AQ812" s="216"/>
      <c r="AR812" s="216"/>
      <c r="AS812" s="216"/>
      <c r="AT812" s="216"/>
      <c r="AU812" s="216"/>
      <c r="AV812" s="216"/>
      <c r="AW812" s="216"/>
      <c r="AX812" s="216"/>
      <c r="AY812" s="216"/>
      <c r="AZ812" s="216"/>
      <c r="BA812" s="216"/>
      <c r="BB812" s="216"/>
      <c r="BC812" s="216"/>
      <c r="BD812" s="216"/>
      <c r="BE812" s="216"/>
      <c r="BF812" s="216"/>
      <c r="BG812" s="216"/>
      <c r="BH812" s="216"/>
    </row>
    <row r="813" spans="1:60" outlineLevel="1" x14ac:dyDescent="0.2">
      <c r="A813" s="223"/>
      <c r="B813" s="224"/>
      <c r="C813" s="248" t="s">
        <v>199</v>
      </c>
      <c r="D813" s="226"/>
      <c r="E813" s="227"/>
      <c r="F813" s="225"/>
      <c r="G813" s="225"/>
      <c r="H813" s="225"/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  <c r="U813" s="225"/>
      <c r="V813" s="225"/>
      <c r="W813" s="225"/>
      <c r="X813" s="225"/>
      <c r="Y813" s="216"/>
      <c r="Z813" s="216"/>
      <c r="AA813" s="216"/>
      <c r="AB813" s="216"/>
      <c r="AC813" s="216"/>
      <c r="AD813" s="216"/>
      <c r="AE813" s="216"/>
      <c r="AF813" s="216"/>
      <c r="AG813" s="216" t="s">
        <v>168</v>
      </c>
      <c r="AH813" s="216">
        <v>0</v>
      </c>
      <c r="AI813" s="216"/>
      <c r="AJ813" s="216"/>
      <c r="AK813" s="216"/>
      <c r="AL813" s="216"/>
      <c r="AM813" s="216"/>
      <c r="AN813" s="216"/>
      <c r="AO813" s="216"/>
      <c r="AP813" s="216"/>
      <c r="AQ813" s="216"/>
      <c r="AR813" s="216"/>
      <c r="AS813" s="216"/>
      <c r="AT813" s="216"/>
      <c r="AU813" s="216"/>
      <c r="AV813" s="216"/>
      <c r="AW813" s="216"/>
      <c r="AX813" s="216"/>
      <c r="AY813" s="216"/>
      <c r="AZ813" s="216"/>
      <c r="BA813" s="216"/>
      <c r="BB813" s="216"/>
      <c r="BC813" s="216"/>
      <c r="BD813" s="216"/>
      <c r="BE813" s="216"/>
      <c r="BF813" s="216"/>
      <c r="BG813" s="216"/>
      <c r="BH813" s="216"/>
    </row>
    <row r="814" spans="1:60" outlineLevel="1" x14ac:dyDescent="0.2">
      <c r="A814" s="223"/>
      <c r="B814" s="224"/>
      <c r="C814" s="248" t="s">
        <v>609</v>
      </c>
      <c r="D814" s="226"/>
      <c r="E814" s="227">
        <v>3.2372999999999998</v>
      </c>
      <c r="F814" s="225"/>
      <c r="G814" s="225"/>
      <c r="H814" s="225"/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  <c r="U814" s="225"/>
      <c r="V814" s="225"/>
      <c r="W814" s="225"/>
      <c r="X814" s="225"/>
      <c r="Y814" s="216"/>
      <c r="Z814" s="216"/>
      <c r="AA814" s="216"/>
      <c r="AB814" s="216"/>
      <c r="AC814" s="216"/>
      <c r="AD814" s="216"/>
      <c r="AE814" s="216"/>
      <c r="AF814" s="216"/>
      <c r="AG814" s="216" t="s">
        <v>168</v>
      </c>
      <c r="AH814" s="216">
        <v>0</v>
      </c>
      <c r="AI814" s="216"/>
      <c r="AJ814" s="216"/>
      <c r="AK814" s="216"/>
      <c r="AL814" s="216"/>
      <c r="AM814" s="216"/>
      <c r="AN814" s="216"/>
      <c r="AO814" s="216"/>
      <c r="AP814" s="216"/>
      <c r="AQ814" s="216"/>
      <c r="AR814" s="216"/>
      <c r="AS814" s="216"/>
      <c r="AT814" s="216"/>
      <c r="AU814" s="216"/>
      <c r="AV814" s="216"/>
      <c r="AW814" s="216"/>
      <c r="AX814" s="216"/>
      <c r="AY814" s="216"/>
      <c r="AZ814" s="216"/>
      <c r="BA814" s="216"/>
      <c r="BB814" s="216"/>
      <c r="BC814" s="216"/>
      <c r="BD814" s="216"/>
      <c r="BE814" s="216"/>
      <c r="BF814" s="216"/>
      <c r="BG814" s="216"/>
      <c r="BH814" s="216"/>
    </row>
    <row r="815" spans="1:60" outlineLevel="1" x14ac:dyDescent="0.2">
      <c r="A815" s="235">
        <v>98</v>
      </c>
      <c r="B815" s="236" t="s">
        <v>610</v>
      </c>
      <c r="C815" s="246" t="s">
        <v>611</v>
      </c>
      <c r="D815" s="237" t="s">
        <v>241</v>
      </c>
      <c r="E815" s="238">
        <v>0.22548000000000001</v>
      </c>
      <c r="F815" s="239"/>
      <c r="G815" s="240">
        <f>ROUND(E815*F815,2)</f>
        <v>0</v>
      </c>
      <c r="H815" s="239"/>
      <c r="I815" s="240">
        <f>ROUND(E815*H815,2)</f>
        <v>0</v>
      </c>
      <c r="J815" s="239"/>
      <c r="K815" s="240">
        <f>ROUND(E815*J815,2)</f>
        <v>0</v>
      </c>
      <c r="L815" s="240">
        <v>21</v>
      </c>
      <c r="M815" s="240">
        <f>G815*(1+L815/100)</f>
        <v>0</v>
      </c>
      <c r="N815" s="240">
        <v>0</v>
      </c>
      <c r="O815" s="240">
        <f>ROUND(E815*N815,2)</f>
        <v>0</v>
      </c>
      <c r="P815" s="240">
        <v>0</v>
      </c>
      <c r="Q815" s="240">
        <f>ROUND(E815*P815,2)</f>
        <v>0</v>
      </c>
      <c r="R815" s="240" t="s">
        <v>585</v>
      </c>
      <c r="S815" s="240" t="s">
        <v>154</v>
      </c>
      <c r="T815" s="241" t="s">
        <v>154</v>
      </c>
      <c r="U815" s="225">
        <v>1.5669999999999999</v>
      </c>
      <c r="V815" s="225">
        <f>ROUND(E815*U815,2)</f>
        <v>0.35</v>
      </c>
      <c r="W815" s="225"/>
      <c r="X815" s="225" t="s">
        <v>576</v>
      </c>
      <c r="Y815" s="216"/>
      <c r="Z815" s="216"/>
      <c r="AA815" s="216"/>
      <c r="AB815" s="216"/>
      <c r="AC815" s="216"/>
      <c r="AD815" s="216"/>
      <c r="AE815" s="216"/>
      <c r="AF815" s="216"/>
      <c r="AG815" s="216" t="s">
        <v>577</v>
      </c>
      <c r="AH815" s="216"/>
      <c r="AI815" s="216"/>
      <c r="AJ815" s="216"/>
      <c r="AK815" s="216"/>
      <c r="AL815" s="216"/>
      <c r="AM815" s="216"/>
      <c r="AN815" s="216"/>
      <c r="AO815" s="216"/>
      <c r="AP815" s="216"/>
      <c r="AQ815" s="216"/>
      <c r="AR815" s="216"/>
      <c r="AS815" s="216"/>
      <c r="AT815" s="216"/>
      <c r="AU815" s="216"/>
      <c r="AV815" s="216"/>
      <c r="AW815" s="216"/>
      <c r="AX815" s="216"/>
      <c r="AY815" s="216"/>
      <c r="AZ815" s="216"/>
      <c r="BA815" s="216"/>
      <c r="BB815" s="216"/>
      <c r="BC815" s="216"/>
      <c r="BD815" s="216"/>
      <c r="BE815" s="216"/>
      <c r="BF815" s="216"/>
      <c r="BG815" s="216"/>
      <c r="BH815" s="216"/>
    </row>
    <row r="816" spans="1:60" outlineLevel="1" x14ac:dyDescent="0.2">
      <c r="A816" s="223"/>
      <c r="B816" s="224"/>
      <c r="C816" s="263" t="s">
        <v>612</v>
      </c>
      <c r="D816" s="254"/>
      <c r="E816" s="254"/>
      <c r="F816" s="254"/>
      <c r="G816" s="254"/>
      <c r="H816" s="225"/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  <c r="U816" s="225"/>
      <c r="V816" s="225"/>
      <c r="W816" s="225"/>
      <c r="X816" s="225"/>
      <c r="Y816" s="216"/>
      <c r="Z816" s="216"/>
      <c r="AA816" s="216"/>
      <c r="AB816" s="216"/>
      <c r="AC816" s="216"/>
      <c r="AD816" s="216"/>
      <c r="AE816" s="216"/>
      <c r="AF816" s="216"/>
      <c r="AG816" s="216" t="s">
        <v>196</v>
      </c>
      <c r="AH816" s="216"/>
      <c r="AI816" s="216"/>
      <c r="AJ816" s="216"/>
      <c r="AK816" s="216"/>
      <c r="AL816" s="216"/>
      <c r="AM816" s="216"/>
      <c r="AN816" s="216"/>
      <c r="AO816" s="216"/>
      <c r="AP816" s="216"/>
      <c r="AQ816" s="216"/>
      <c r="AR816" s="216"/>
      <c r="AS816" s="216"/>
      <c r="AT816" s="216"/>
      <c r="AU816" s="216"/>
      <c r="AV816" s="216"/>
      <c r="AW816" s="216"/>
      <c r="AX816" s="216"/>
      <c r="AY816" s="216"/>
      <c r="AZ816" s="216"/>
      <c r="BA816" s="216"/>
      <c r="BB816" s="216"/>
      <c r="BC816" s="216"/>
      <c r="BD816" s="216"/>
      <c r="BE816" s="216"/>
      <c r="BF816" s="216"/>
      <c r="BG816" s="216"/>
      <c r="BH816" s="216"/>
    </row>
    <row r="817" spans="1:60" outlineLevel="1" x14ac:dyDescent="0.2">
      <c r="A817" s="223"/>
      <c r="B817" s="224"/>
      <c r="C817" s="248" t="s">
        <v>579</v>
      </c>
      <c r="D817" s="226"/>
      <c r="E817" s="227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16"/>
      <c r="Z817" s="216"/>
      <c r="AA817" s="216"/>
      <c r="AB817" s="216"/>
      <c r="AC817" s="216"/>
      <c r="AD817" s="216"/>
      <c r="AE817" s="216"/>
      <c r="AF817" s="216"/>
      <c r="AG817" s="216" t="s">
        <v>168</v>
      </c>
      <c r="AH817" s="216">
        <v>0</v>
      </c>
      <c r="AI817" s="216"/>
      <c r="AJ817" s="216"/>
      <c r="AK817" s="216"/>
      <c r="AL817" s="216"/>
      <c r="AM817" s="216"/>
      <c r="AN817" s="216"/>
      <c r="AO817" s="216"/>
      <c r="AP817" s="216"/>
      <c r="AQ817" s="216"/>
      <c r="AR817" s="216"/>
      <c r="AS817" s="216"/>
      <c r="AT817" s="216"/>
      <c r="AU817" s="216"/>
      <c r="AV817" s="216"/>
      <c r="AW817" s="216"/>
      <c r="AX817" s="216"/>
      <c r="AY817" s="216"/>
      <c r="AZ817" s="216"/>
      <c r="BA817" s="216"/>
      <c r="BB817" s="216"/>
      <c r="BC817" s="216"/>
      <c r="BD817" s="216"/>
      <c r="BE817" s="216"/>
      <c r="BF817" s="216"/>
      <c r="BG817" s="216"/>
      <c r="BH817" s="216"/>
    </row>
    <row r="818" spans="1:60" outlineLevel="1" x14ac:dyDescent="0.2">
      <c r="A818" s="223"/>
      <c r="B818" s="224"/>
      <c r="C818" s="248" t="s">
        <v>613</v>
      </c>
      <c r="D818" s="226"/>
      <c r="E818" s="227"/>
      <c r="F818" s="225"/>
      <c r="G818" s="225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16"/>
      <c r="Z818" s="216"/>
      <c r="AA818" s="216"/>
      <c r="AB818" s="216"/>
      <c r="AC818" s="216"/>
      <c r="AD818" s="216"/>
      <c r="AE818" s="216"/>
      <c r="AF818" s="216"/>
      <c r="AG818" s="216" t="s">
        <v>168</v>
      </c>
      <c r="AH818" s="216">
        <v>0</v>
      </c>
      <c r="AI818" s="216"/>
      <c r="AJ818" s="216"/>
      <c r="AK818" s="216"/>
      <c r="AL818" s="216"/>
      <c r="AM818" s="216"/>
      <c r="AN818" s="216"/>
      <c r="AO818" s="216"/>
      <c r="AP818" s="216"/>
      <c r="AQ818" s="216"/>
      <c r="AR818" s="216"/>
      <c r="AS818" s="216"/>
      <c r="AT818" s="216"/>
      <c r="AU818" s="216"/>
      <c r="AV818" s="216"/>
      <c r="AW818" s="216"/>
      <c r="AX818" s="216"/>
      <c r="AY818" s="216"/>
      <c r="AZ818" s="216"/>
      <c r="BA818" s="216"/>
      <c r="BB818" s="216"/>
      <c r="BC818" s="216"/>
      <c r="BD818" s="216"/>
      <c r="BE818" s="216"/>
      <c r="BF818" s="216"/>
      <c r="BG818" s="216"/>
      <c r="BH818" s="216"/>
    </row>
    <row r="819" spans="1:60" outlineLevel="1" x14ac:dyDescent="0.2">
      <c r="A819" s="223"/>
      <c r="B819" s="224"/>
      <c r="C819" s="248" t="s">
        <v>614</v>
      </c>
      <c r="D819" s="226"/>
      <c r="E819" s="227">
        <v>0.22548000000000001</v>
      </c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  <c r="U819" s="225"/>
      <c r="V819" s="225"/>
      <c r="W819" s="225"/>
      <c r="X819" s="225"/>
      <c r="Y819" s="216"/>
      <c r="Z819" s="216"/>
      <c r="AA819" s="216"/>
      <c r="AB819" s="216"/>
      <c r="AC819" s="216"/>
      <c r="AD819" s="216"/>
      <c r="AE819" s="216"/>
      <c r="AF819" s="216"/>
      <c r="AG819" s="216" t="s">
        <v>168</v>
      </c>
      <c r="AH819" s="216">
        <v>0</v>
      </c>
      <c r="AI819" s="216"/>
      <c r="AJ819" s="216"/>
      <c r="AK819" s="216"/>
      <c r="AL819" s="216"/>
      <c r="AM819" s="216"/>
      <c r="AN819" s="216"/>
      <c r="AO819" s="216"/>
      <c r="AP819" s="216"/>
      <c r="AQ819" s="216"/>
      <c r="AR819" s="216"/>
      <c r="AS819" s="216"/>
      <c r="AT819" s="216"/>
      <c r="AU819" s="216"/>
      <c r="AV819" s="216"/>
      <c r="AW819" s="216"/>
      <c r="AX819" s="216"/>
      <c r="AY819" s="216"/>
      <c r="AZ819" s="216"/>
      <c r="BA819" s="216"/>
      <c r="BB819" s="216"/>
      <c r="BC819" s="216"/>
      <c r="BD819" s="216"/>
      <c r="BE819" s="216"/>
      <c r="BF819" s="216"/>
      <c r="BG819" s="216"/>
      <c r="BH819" s="216"/>
    </row>
    <row r="820" spans="1:60" x14ac:dyDescent="0.2">
      <c r="A820" s="229" t="s">
        <v>149</v>
      </c>
      <c r="B820" s="230" t="s">
        <v>100</v>
      </c>
      <c r="C820" s="245" t="s">
        <v>101</v>
      </c>
      <c r="D820" s="231"/>
      <c r="E820" s="232"/>
      <c r="F820" s="233"/>
      <c r="G820" s="233">
        <f>SUMIF(AG821:AG834,"&lt;&gt;NOR",G821:G834)</f>
        <v>0</v>
      </c>
      <c r="H820" s="233"/>
      <c r="I820" s="233">
        <f>SUM(I821:I834)</f>
        <v>0</v>
      </c>
      <c r="J820" s="233"/>
      <c r="K820" s="233">
        <f>SUM(K821:K834)</f>
        <v>0</v>
      </c>
      <c r="L820" s="233"/>
      <c r="M820" s="233">
        <f>SUM(M821:M834)</f>
        <v>0</v>
      </c>
      <c r="N820" s="233"/>
      <c r="O820" s="233">
        <f>SUM(O821:O834)</f>
        <v>0.05</v>
      </c>
      <c r="P820" s="233"/>
      <c r="Q820" s="233">
        <f>SUM(Q821:Q834)</f>
        <v>0</v>
      </c>
      <c r="R820" s="233"/>
      <c r="S820" s="233"/>
      <c r="T820" s="234"/>
      <c r="U820" s="228"/>
      <c r="V820" s="228">
        <f>SUM(V821:V834)</f>
        <v>3.65</v>
      </c>
      <c r="W820" s="228"/>
      <c r="X820" s="228"/>
      <c r="AG820" t="s">
        <v>150</v>
      </c>
    </row>
    <row r="821" spans="1:60" outlineLevel="1" x14ac:dyDescent="0.2">
      <c r="A821" s="235">
        <v>99</v>
      </c>
      <c r="B821" s="236" t="s">
        <v>615</v>
      </c>
      <c r="C821" s="246" t="s">
        <v>616</v>
      </c>
      <c r="D821" s="237" t="s">
        <v>259</v>
      </c>
      <c r="E821" s="238">
        <v>22.25</v>
      </c>
      <c r="F821" s="239"/>
      <c r="G821" s="240">
        <f>ROUND(E821*F821,2)</f>
        <v>0</v>
      </c>
      <c r="H821" s="239"/>
      <c r="I821" s="240">
        <f>ROUND(E821*H821,2)</f>
        <v>0</v>
      </c>
      <c r="J821" s="239"/>
      <c r="K821" s="240">
        <f>ROUND(E821*J821,2)</f>
        <v>0</v>
      </c>
      <c r="L821" s="240">
        <v>21</v>
      </c>
      <c r="M821" s="240">
        <f>G821*(1+L821/100)</f>
        <v>0</v>
      </c>
      <c r="N821" s="240">
        <v>2.3000000000000001E-4</v>
      </c>
      <c r="O821" s="240">
        <f>ROUND(E821*N821,2)</f>
        <v>0.01</v>
      </c>
      <c r="P821" s="240">
        <v>0</v>
      </c>
      <c r="Q821" s="240">
        <f>ROUND(E821*P821,2)</f>
        <v>0</v>
      </c>
      <c r="R821" s="240" t="s">
        <v>617</v>
      </c>
      <c r="S821" s="240" t="s">
        <v>154</v>
      </c>
      <c r="T821" s="241" t="s">
        <v>154</v>
      </c>
      <c r="U821" s="225">
        <v>0.161</v>
      </c>
      <c r="V821" s="225">
        <f>ROUND(E821*U821,2)</f>
        <v>3.58</v>
      </c>
      <c r="W821" s="225"/>
      <c r="X821" s="225" t="s">
        <v>193</v>
      </c>
      <c r="Y821" s="216"/>
      <c r="Z821" s="216"/>
      <c r="AA821" s="216"/>
      <c r="AB821" s="216"/>
      <c r="AC821" s="216"/>
      <c r="AD821" s="216"/>
      <c r="AE821" s="216"/>
      <c r="AF821" s="216"/>
      <c r="AG821" s="216" t="s">
        <v>194</v>
      </c>
      <c r="AH821" s="216"/>
      <c r="AI821" s="216"/>
      <c r="AJ821" s="216"/>
      <c r="AK821" s="216"/>
      <c r="AL821" s="216"/>
      <c r="AM821" s="216"/>
      <c r="AN821" s="216"/>
      <c r="AO821" s="216"/>
      <c r="AP821" s="216"/>
      <c r="AQ821" s="216"/>
      <c r="AR821" s="216"/>
      <c r="AS821" s="216"/>
      <c r="AT821" s="216"/>
      <c r="AU821" s="216"/>
      <c r="AV821" s="216"/>
      <c r="AW821" s="216"/>
      <c r="AX821" s="216"/>
      <c r="AY821" s="216"/>
      <c r="AZ821" s="216"/>
      <c r="BA821" s="216"/>
      <c r="BB821" s="216"/>
      <c r="BC821" s="216"/>
      <c r="BD821" s="216"/>
      <c r="BE821" s="216"/>
      <c r="BF821" s="216"/>
      <c r="BG821" s="216"/>
      <c r="BH821" s="216"/>
    </row>
    <row r="822" spans="1:60" outlineLevel="1" x14ac:dyDescent="0.2">
      <c r="A822" s="223"/>
      <c r="B822" s="224"/>
      <c r="C822" s="247" t="s">
        <v>787</v>
      </c>
      <c r="D822" s="243"/>
      <c r="E822" s="243"/>
      <c r="F822" s="243"/>
      <c r="G822" s="243"/>
      <c r="H822" s="225"/>
      <c r="I822" s="225"/>
      <c r="J822" s="225"/>
      <c r="K822" s="225"/>
      <c r="L822" s="225"/>
      <c r="M822" s="225"/>
      <c r="N822" s="225"/>
      <c r="O822" s="225"/>
      <c r="P822" s="225"/>
      <c r="Q822" s="225"/>
      <c r="R822" s="225"/>
      <c r="S822" s="225"/>
      <c r="T822" s="225"/>
      <c r="U822" s="225"/>
      <c r="V822" s="225"/>
      <c r="W822" s="225"/>
      <c r="X822" s="225"/>
      <c r="Y822" s="216"/>
      <c r="Z822" s="216"/>
      <c r="AA822" s="216"/>
      <c r="AB822" s="216"/>
      <c r="AC822" s="216"/>
      <c r="AD822" s="216"/>
      <c r="AE822" s="216"/>
      <c r="AF822" s="216"/>
      <c r="AG822" s="216" t="s">
        <v>159</v>
      </c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216"/>
      <c r="AR822" s="216"/>
      <c r="AS822" s="216"/>
      <c r="AT822" s="216"/>
      <c r="AU822" s="216"/>
      <c r="AV822" s="216"/>
      <c r="AW822" s="216"/>
      <c r="AX822" s="216"/>
      <c r="AY822" s="216"/>
      <c r="AZ822" s="216"/>
      <c r="BA822" s="216"/>
      <c r="BB822" s="216"/>
      <c r="BC822" s="216"/>
      <c r="BD822" s="216"/>
      <c r="BE822" s="216"/>
      <c r="BF822" s="216"/>
      <c r="BG822" s="216"/>
      <c r="BH822" s="216"/>
    </row>
    <row r="823" spans="1:60" outlineLevel="1" x14ac:dyDescent="0.2">
      <c r="A823" s="223"/>
      <c r="B823" s="224"/>
      <c r="C823" s="264" t="s">
        <v>530</v>
      </c>
      <c r="D823" s="255"/>
      <c r="E823" s="255"/>
      <c r="F823" s="255"/>
      <c r="G823" s="255"/>
      <c r="H823" s="225"/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  <c r="U823" s="225"/>
      <c r="V823" s="225"/>
      <c r="W823" s="225"/>
      <c r="X823" s="225"/>
      <c r="Y823" s="216"/>
      <c r="Z823" s="216"/>
      <c r="AA823" s="216"/>
      <c r="AB823" s="216"/>
      <c r="AC823" s="216"/>
      <c r="AD823" s="216"/>
      <c r="AE823" s="216"/>
      <c r="AF823" s="216"/>
      <c r="AG823" s="216" t="s">
        <v>159</v>
      </c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216"/>
      <c r="AR823" s="216"/>
      <c r="AS823" s="216"/>
      <c r="AT823" s="216"/>
      <c r="AU823" s="216"/>
      <c r="AV823" s="216"/>
      <c r="AW823" s="216"/>
      <c r="AX823" s="216"/>
      <c r="AY823" s="216"/>
      <c r="AZ823" s="216"/>
      <c r="BA823" s="216"/>
      <c r="BB823" s="216"/>
      <c r="BC823" s="216"/>
      <c r="BD823" s="216"/>
      <c r="BE823" s="216"/>
      <c r="BF823" s="216"/>
      <c r="BG823" s="216"/>
      <c r="BH823" s="216"/>
    </row>
    <row r="824" spans="1:60" outlineLevel="1" x14ac:dyDescent="0.2">
      <c r="A824" s="223"/>
      <c r="B824" s="224"/>
      <c r="C824" s="248" t="s">
        <v>197</v>
      </c>
      <c r="D824" s="226"/>
      <c r="E824" s="227"/>
      <c r="F824" s="225"/>
      <c r="G824" s="225"/>
      <c r="H824" s="225"/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  <c r="U824" s="225"/>
      <c r="V824" s="225"/>
      <c r="W824" s="225"/>
      <c r="X824" s="225"/>
      <c r="Y824" s="216"/>
      <c r="Z824" s="216"/>
      <c r="AA824" s="216"/>
      <c r="AB824" s="216"/>
      <c r="AC824" s="216"/>
      <c r="AD824" s="216"/>
      <c r="AE824" s="216"/>
      <c r="AF824" s="216"/>
      <c r="AG824" s="216" t="s">
        <v>168</v>
      </c>
      <c r="AH824" s="216">
        <v>0</v>
      </c>
      <c r="AI824" s="216"/>
      <c r="AJ824" s="216"/>
      <c r="AK824" s="216"/>
      <c r="AL824" s="216"/>
      <c r="AM824" s="216"/>
      <c r="AN824" s="216"/>
      <c r="AO824" s="216"/>
      <c r="AP824" s="216"/>
      <c r="AQ824" s="216"/>
      <c r="AR824" s="216"/>
      <c r="AS824" s="216"/>
      <c r="AT824" s="216"/>
      <c r="AU824" s="216"/>
      <c r="AV824" s="216"/>
      <c r="AW824" s="216"/>
      <c r="AX824" s="216"/>
      <c r="AY824" s="216"/>
      <c r="AZ824" s="216"/>
      <c r="BA824" s="216"/>
      <c r="BB824" s="216"/>
      <c r="BC824" s="216"/>
      <c r="BD824" s="216"/>
      <c r="BE824" s="216"/>
      <c r="BF824" s="216"/>
      <c r="BG824" s="216"/>
      <c r="BH824" s="216"/>
    </row>
    <row r="825" spans="1:60" outlineLevel="1" x14ac:dyDescent="0.2">
      <c r="A825" s="223"/>
      <c r="B825" s="224"/>
      <c r="C825" s="248" t="s">
        <v>618</v>
      </c>
      <c r="D825" s="226"/>
      <c r="E825" s="227">
        <v>22.25</v>
      </c>
      <c r="F825" s="225"/>
      <c r="G825" s="225"/>
      <c r="H825" s="225"/>
      <c r="I825" s="225"/>
      <c r="J825" s="225"/>
      <c r="K825" s="225"/>
      <c r="L825" s="225"/>
      <c r="M825" s="225"/>
      <c r="N825" s="225"/>
      <c r="O825" s="225"/>
      <c r="P825" s="225"/>
      <c r="Q825" s="225"/>
      <c r="R825" s="225"/>
      <c r="S825" s="225"/>
      <c r="T825" s="225"/>
      <c r="U825" s="225"/>
      <c r="V825" s="225"/>
      <c r="W825" s="225"/>
      <c r="X825" s="225"/>
      <c r="Y825" s="216"/>
      <c r="Z825" s="216"/>
      <c r="AA825" s="216"/>
      <c r="AB825" s="216"/>
      <c r="AC825" s="216"/>
      <c r="AD825" s="216"/>
      <c r="AE825" s="216"/>
      <c r="AF825" s="216"/>
      <c r="AG825" s="216" t="s">
        <v>168</v>
      </c>
      <c r="AH825" s="216">
        <v>0</v>
      </c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</row>
    <row r="826" spans="1:60" outlineLevel="1" x14ac:dyDescent="0.2">
      <c r="A826" s="223"/>
      <c r="B826" s="224"/>
      <c r="C826" s="248" t="s">
        <v>619</v>
      </c>
      <c r="D826" s="226"/>
      <c r="E826" s="227"/>
      <c r="F826" s="225"/>
      <c r="G826" s="225"/>
      <c r="H826" s="225"/>
      <c r="I826" s="225"/>
      <c r="J826" s="225"/>
      <c r="K826" s="225"/>
      <c r="L826" s="225"/>
      <c r="M826" s="225"/>
      <c r="N826" s="225"/>
      <c r="O826" s="225"/>
      <c r="P826" s="225"/>
      <c r="Q826" s="225"/>
      <c r="R826" s="225"/>
      <c r="S826" s="225"/>
      <c r="T826" s="225"/>
      <c r="U826" s="225"/>
      <c r="V826" s="225"/>
      <c r="W826" s="225"/>
      <c r="X826" s="225"/>
      <c r="Y826" s="216"/>
      <c r="Z826" s="216"/>
      <c r="AA826" s="216"/>
      <c r="AB826" s="216"/>
      <c r="AC826" s="216"/>
      <c r="AD826" s="216"/>
      <c r="AE826" s="216"/>
      <c r="AF826" s="216"/>
      <c r="AG826" s="216" t="s">
        <v>168</v>
      </c>
      <c r="AH826" s="216">
        <v>0</v>
      </c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6"/>
      <c r="AT826" s="216"/>
      <c r="AU826" s="216"/>
      <c r="AV826" s="216"/>
      <c r="AW826" s="216"/>
      <c r="AX826" s="216"/>
      <c r="AY826" s="216"/>
      <c r="AZ826" s="216"/>
      <c r="BA826" s="216"/>
      <c r="BB826" s="216"/>
      <c r="BC826" s="216"/>
      <c r="BD826" s="216"/>
      <c r="BE826" s="216"/>
      <c r="BF826" s="216"/>
      <c r="BG826" s="216"/>
      <c r="BH826" s="216"/>
    </row>
    <row r="827" spans="1:60" ht="22.5" outlineLevel="1" x14ac:dyDescent="0.2">
      <c r="A827" s="235">
        <v>100</v>
      </c>
      <c r="B827" s="236" t="s">
        <v>620</v>
      </c>
      <c r="C827" s="246" t="s">
        <v>621</v>
      </c>
      <c r="D827" s="237" t="s">
        <v>191</v>
      </c>
      <c r="E827" s="238">
        <v>1.1681299999999999</v>
      </c>
      <c r="F827" s="239"/>
      <c r="G827" s="240">
        <f>ROUND(E827*F827,2)</f>
        <v>0</v>
      </c>
      <c r="H827" s="239"/>
      <c r="I827" s="240">
        <f>ROUND(E827*H827,2)</f>
        <v>0</v>
      </c>
      <c r="J827" s="239"/>
      <c r="K827" s="240">
        <f>ROUND(E827*J827,2)</f>
        <v>0</v>
      </c>
      <c r="L827" s="240">
        <v>21</v>
      </c>
      <c r="M827" s="240">
        <f>G827*(1+L827/100)</f>
        <v>0</v>
      </c>
      <c r="N827" s="240">
        <v>0.03</v>
      </c>
      <c r="O827" s="240">
        <f>ROUND(E827*N827,2)</f>
        <v>0.04</v>
      </c>
      <c r="P827" s="240">
        <v>0</v>
      </c>
      <c r="Q827" s="240">
        <f>ROUND(E827*P827,2)</f>
        <v>0</v>
      </c>
      <c r="R827" s="240" t="s">
        <v>266</v>
      </c>
      <c r="S827" s="240" t="s">
        <v>154</v>
      </c>
      <c r="T827" s="241" t="s">
        <v>154</v>
      </c>
      <c r="U827" s="225">
        <v>0</v>
      </c>
      <c r="V827" s="225">
        <f>ROUND(E827*U827,2)</f>
        <v>0</v>
      </c>
      <c r="W827" s="225"/>
      <c r="X827" s="225" t="s">
        <v>267</v>
      </c>
      <c r="Y827" s="216"/>
      <c r="Z827" s="216"/>
      <c r="AA827" s="216"/>
      <c r="AB827" s="216"/>
      <c r="AC827" s="216"/>
      <c r="AD827" s="216"/>
      <c r="AE827" s="216"/>
      <c r="AF827" s="216"/>
      <c r="AG827" s="216" t="s">
        <v>268</v>
      </c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6"/>
      <c r="AT827" s="216"/>
      <c r="AU827" s="216"/>
      <c r="AV827" s="216"/>
      <c r="AW827" s="216"/>
      <c r="AX827" s="216"/>
      <c r="AY827" s="216"/>
      <c r="AZ827" s="216"/>
      <c r="BA827" s="216"/>
      <c r="BB827" s="216"/>
      <c r="BC827" s="216"/>
      <c r="BD827" s="216"/>
      <c r="BE827" s="216"/>
      <c r="BF827" s="216"/>
      <c r="BG827" s="216"/>
      <c r="BH827" s="216"/>
    </row>
    <row r="828" spans="1:60" outlineLevel="1" x14ac:dyDescent="0.2">
      <c r="A828" s="223"/>
      <c r="B828" s="224"/>
      <c r="C828" s="248" t="s">
        <v>197</v>
      </c>
      <c r="D828" s="226"/>
      <c r="E828" s="227"/>
      <c r="F828" s="225"/>
      <c r="G828" s="225"/>
      <c r="H828" s="225"/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  <c r="U828" s="225"/>
      <c r="V828" s="225"/>
      <c r="W828" s="225"/>
      <c r="X828" s="225"/>
      <c r="Y828" s="216"/>
      <c r="Z828" s="216"/>
      <c r="AA828" s="216"/>
      <c r="AB828" s="216"/>
      <c r="AC828" s="216"/>
      <c r="AD828" s="216"/>
      <c r="AE828" s="216"/>
      <c r="AF828" s="216"/>
      <c r="AG828" s="216" t="s">
        <v>168</v>
      </c>
      <c r="AH828" s="216">
        <v>0</v>
      </c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6"/>
      <c r="AT828" s="216"/>
      <c r="AU828" s="216"/>
      <c r="AV828" s="216"/>
      <c r="AW828" s="216"/>
      <c r="AX828" s="216"/>
      <c r="AY828" s="216"/>
      <c r="AZ828" s="216"/>
      <c r="BA828" s="216"/>
      <c r="BB828" s="216"/>
      <c r="BC828" s="216"/>
      <c r="BD828" s="216"/>
      <c r="BE828" s="216"/>
      <c r="BF828" s="216"/>
      <c r="BG828" s="216"/>
      <c r="BH828" s="216"/>
    </row>
    <row r="829" spans="1:60" outlineLevel="1" x14ac:dyDescent="0.2">
      <c r="A829" s="223"/>
      <c r="B829" s="224"/>
      <c r="C829" s="248" t="s">
        <v>622</v>
      </c>
      <c r="D829" s="226"/>
      <c r="E829" s="227">
        <v>1.1681299999999999</v>
      </c>
      <c r="F829" s="225"/>
      <c r="G829" s="225"/>
      <c r="H829" s="225"/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  <c r="U829" s="225"/>
      <c r="V829" s="225"/>
      <c r="W829" s="225"/>
      <c r="X829" s="225"/>
      <c r="Y829" s="216"/>
      <c r="Z829" s="216"/>
      <c r="AA829" s="216"/>
      <c r="AB829" s="216"/>
      <c r="AC829" s="216"/>
      <c r="AD829" s="216"/>
      <c r="AE829" s="216"/>
      <c r="AF829" s="216"/>
      <c r="AG829" s="216" t="s">
        <v>168</v>
      </c>
      <c r="AH829" s="216">
        <v>0</v>
      </c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6"/>
      <c r="AT829" s="216"/>
      <c r="AU829" s="216"/>
      <c r="AV829" s="216"/>
      <c r="AW829" s="216"/>
      <c r="AX829" s="216"/>
      <c r="AY829" s="216"/>
      <c r="AZ829" s="216"/>
      <c r="BA829" s="216"/>
      <c r="BB829" s="216"/>
      <c r="BC829" s="216"/>
      <c r="BD829" s="216"/>
      <c r="BE829" s="216"/>
      <c r="BF829" s="216"/>
      <c r="BG829" s="216"/>
      <c r="BH829" s="216"/>
    </row>
    <row r="830" spans="1:60" outlineLevel="1" x14ac:dyDescent="0.2">
      <c r="A830" s="235">
        <v>101</v>
      </c>
      <c r="B830" s="236" t="s">
        <v>623</v>
      </c>
      <c r="C830" s="246" t="s">
        <v>624</v>
      </c>
      <c r="D830" s="237" t="s">
        <v>241</v>
      </c>
      <c r="E830" s="238">
        <v>4.0160000000000001E-2</v>
      </c>
      <c r="F830" s="239"/>
      <c r="G830" s="240">
        <f>ROUND(E830*F830,2)</f>
        <v>0</v>
      </c>
      <c r="H830" s="239"/>
      <c r="I830" s="240">
        <f>ROUND(E830*H830,2)</f>
        <v>0</v>
      </c>
      <c r="J830" s="239"/>
      <c r="K830" s="240">
        <f>ROUND(E830*J830,2)</f>
        <v>0</v>
      </c>
      <c r="L830" s="240">
        <v>21</v>
      </c>
      <c r="M830" s="240">
        <f>G830*(1+L830/100)</f>
        <v>0</v>
      </c>
      <c r="N830" s="240">
        <v>0</v>
      </c>
      <c r="O830" s="240">
        <f>ROUND(E830*N830,2)</f>
        <v>0</v>
      </c>
      <c r="P830" s="240">
        <v>0</v>
      </c>
      <c r="Q830" s="240">
        <f>ROUND(E830*P830,2)</f>
        <v>0</v>
      </c>
      <c r="R830" s="240" t="s">
        <v>617</v>
      </c>
      <c r="S830" s="240" t="s">
        <v>154</v>
      </c>
      <c r="T830" s="241" t="s">
        <v>154</v>
      </c>
      <c r="U830" s="225">
        <v>1.74</v>
      </c>
      <c r="V830" s="225">
        <f>ROUND(E830*U830,2)</f>
        <v>7.0000000000000007E-2</v>
      </c>
      <c r="W830" s="225"/>
      <c r="X830" s="225" t="s">
        <v>576</v>
      </c>
      <c r="Y830" s="216"/>
      <c r="Z830" s="216"/>
      <c r="AA830" s="216"/>
      <c r="AB830" s="216"/>
      <c r="AC830" s="216"/>
      <c r="AD830" s="216"/>
      <c r="AE830" s="216"/>
      <c r="AF830" s="216"/>
      <c r="AG830" s="216" t="s">
        <v>577</v>
      </c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216"/>
      <c r="AR830" s="216"/>
      <c r="AS830" s="216"/>
      <c r="AT830" s="216"/>
      <c r="AU830" s="216"/>
      <c r="AV830" s="216"/>
      <c r="AW830" s="216"/>
      <c r="AX830" s="216"/>
      <c r="AY830" s="216"/>
      <c r="AZ830" s="216"/>
      <c r="BA830" s="216"/>
      <c r="BB830" s="216"/>
      <c r="BC830" s="216"/>
      <c r="BD830" s="216"/>
      <c r="BE830" s="216"/>
      <c r="BF830" s="216"/>
      <c r="BG830" s="216"/>
      <c r="BH830" s="216"/>
    </row>
    <row r="831" spans="1:60" outlineLevel="1" x14ac:dyDescent="0.2">
      <c r="A831" s="223"/>
      <c r="B831" s="224"/>
      <c r="C831" s="263" t="s">
        <v>625</v>
      </c>
      <c r="D831" s="254"/>
      <c r="E831" s="254"/>
      <c r="F831" s="254"/>
      <c r="G831" s="254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  <c r="U831" s="225"/>
      <c r="V831" s="225"/>
      <c r="W831" s="225"/>
      <c r="X831" s="225"/>
      <c r="Y831" s="216"/>
      <c r="Z831" s="216"/>
      <c r="AA831" s="216"/>
      <c r="AB831" s="216"/>
      <c r="AC831" s="216"/>
      <c r="AD831" s="216"/>
      <c r="AE831" s="216"/>
      <c r="AF831" s="216"/>
      <c r="AG831" s="216" t="s">
        <v>196</v>
      </c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216"/>
      <c r="AR831" s="216"/>
      <c r="AS831" s="216"/>
      <c r="AT831" s="216"/>
      <c r="AU831" s="216"/>
      <c r="AV831" s="216"/>
      <c r="AW831" s="216"/>
      <c r="AX831" s="216"/>
      <c r="AY831" s="216"/>
      <c r="AZ831" s="216"/>
      <c r="BA831" s="216"/>
      <c r="BB831" s="216"/>
      <c r="BC831" s="216"/>
      <c r="BD831" s="216"/>
      <c r="BE831" s="216"/>
      <c r="BF831" s="216"/>
      <c r="BG831" s="216"/>
      <c r="BH831" s="216"/>
    </row>
    <row r="832" spans="1:60" outlineLevel="1" x14ac:dyDescent="0.2">
      <c r="A832" s="223"/>
      <c r="B832" s="224"/>
      <c r="C832" s="248" t="s">
        <v>579</v>
      </c>
      <c r="D832" s="226"/>
      <c r="E832" s="227"/>
      <c r="F832" s="225"/>
      <c r="G832" s="225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  <c r="U832" s="225"/>
      <c r="V832" s="225"/>
      <c r="W832" s="225"/>
      <c r="X832" s="225"/>
      <c r="Y832" s="216"/>
      <c r="Z832" s="216"/>
      <c r="AA832" s="216"/>
      <c r="AB832" s="216"/>
      <c r="AC832" s="216"/>
      <c r="AD832" s="216"/>
      <c r="AE832" s="216"/>
      <c r="AF832" s="216"/>
      <c r="AG832" s="216" t="s">
        <v>168</v>
      </c>
      <c r="AH832" s="216">
        <v>0</v>
      </c>
      <c r="AI832" s="216"/>
      <c r="AJ832" s="216"/>
      <c r="AK832" s="216"/>
      <c r="AL832" s="216"/>
      <c r="AM832" s="216"/>
      <c r="AN832" s="216"/>
      <c r="AO832" s="216"/>
      <c r="AP832" s="216"/>
      <c r="AQ832" s="216"/>
      <c r="AR832" s="216"/>
      <c r="AS832" s="216"/>
      <c r="AT832" s="216"/>
      <c r="AU832" s="216"/>
      <c r="AV832" s="216"/>
      <c r="AW832" s="216"/>
      <c r="AX832" s="216"/>
      <c r="AY832" s="216"/>
      <c r="AZ832" s="216"/>
      <c r="BA832" s="216"/>
      <c r="BB832" s="216"/>
      <c r="BC832" s="216"/>
      <c r="BD832" s="216"/>
      <c r="BE832" s="216"/>
      <c r="BF832" s="216"/>
      <c r="BG832" s="216"/>
      <c r="BH832" s="216"/>
    </row>
    <row r="833" spans="1:60" outlineLevel="1" x14ac:dyDescent="0.2">
      <c r="A833" s="223"/>
      <c r="B833" s="224"/>
      <c r="C833" s="248" t="s">
        <v>626</v>
      </c>
      <c r="D833" s="226"/>
      <c r="E833" s="227"/>
      <c r="F833" s="225"/>
      <c r="G833" s="225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16"/>
      <c r="Z833" s="216"/>
      <c r="AA833" s="216"/>
      <c r="AB833" s="216"/>
      <c r="AC833" s="216"/>
      <c r="AD833" s="216"/>
      <c r="AE833" s="216"/>
      <c r="AF833" s="216"/>
      <c r="AG833" s="216" t="s">
        <v>168</v>
      </c>
      <c r="AH833" s="216">
        <v>0</v>
      </c>
      <c r="AI833" s="216"/>
      <c r="AJ833" s="216"/>
      <c r="AK833" s="216"/>
      <c r="AL833" s="216"/>
      <c r="AM833" s="216"/>
      <c r="AN833" s="216"/>
      <c r="AO833" s="216"/>
      <c r="AP833" s="216"/>
      <c r="AQ833" s="216"/>
      <c r="AR833" s="216"/>
      <c r="AS833" s="216"/>
      <c r="AT833" s="216"/>
      <c r="AU833" s="216"/>
      <c r="AV833" s="216"/>
      <c r="AW833" s="216"/>
      <c r="AX833" s="216"/>
      <c r="AY833" s="216"/>
      <c r="AZ833" s="216"/>
      <c r="BA833" s="216"/>
      <c r="BB833" s="216"/>
      <c r="BC833" s="216"/>
      <c r="BD833" s="216"/>
      <c r="BE833" s="216"/>
      <c r="BF833" s="216"/>
      <c r="BG833" s="216"/>
      <c r="BH833" s="216"/>
    </row>
    <row r="834" spans="1:60" outlineLevel="1" x14ac:dyDescent="0.2">
      <c r="A834" s="223"/>
      <c r="B834" s="224"/>
      <c r="C834" s="248" t="s">
        <v>627</v>
      </c>
      <c r="D834" s="226"/>
      <c r="E834" s="227">
        <v>4.0160000000000001E-2</v>
      </c>
      <c r="F834" s="225"/>
      <c r="G834" s="225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16"/>
      <c r="Z834" s="216"/>
      <c r="AA834" s="216"/>
      <c r="AB834" s="216"/>
      <c r="AC834" s="216"/>
      <c r="AD834" s="216"/>
      <c r="AE834" s="216"/>
      <c r="AF834" s="216"/>
      <c r="AG834" s="216" t="s">
        <v>168</v>
      </c>
      <c r="AH834" s="216">
        <v>0</v>
      </c>
      <c r="AI834" s="216"/>
      <c r="AJ834" s="216"/>
      <c r="AK834" s="216"/>
      <c r="AL834" s="216"/>
      <c r="AM834" s="216"/>
      <c r="AN834" s="216"/>
      <c r="AO834" s="216"/>
      <c r="AP834" s="216"/>
      <c r="AQ834" s="216"/>
      <c r="AR834" s="216"/>
      <c r="AS834" s="216"/>
      <c r="AT834" s="216"/>
      <c r="AU834" s="216"/>
      <c r="AV834" s="216"/>
      <c r="AW834" s="216"/>
      <c r="AX834" s="216"/>
      <c r="AY834" s="216"/>
      <c r="AZ834" s="216"/>
      <c r="BA834" s="216"/>
      <c r="BB834" s="216"/>
      <c r="BC834" s="216"/>
      <c r="BD834" s="216"/>
      <c r="BE834" s="216"/>
      <c r="BF834" s="216"/>
      <c r="BG834" s="216"/>
      <c r="BH834" s="216"/>
    </row>
    <row r="835" spans="1:60" x14ac:dyDescent="0.2">
      <c r="A835" s="229" t="s">
        <v>149</v>
      </c>
      <c r="B835" s="230" t="s">
        <v>102</v>
      </c>
      <c r="C835" s="245" t="s">
        <v>103</v>
      </c>
      <c r="D835" s="231"/>
      <c r="E835" s="232"/>
      <c r="F835" s="233"/>
      <c r="G835" s="233">
        <f>SUMIF(AG836:AG872,"&lt;&gt;NOR",G836:G872)</f>
        <v>0</v>
      </c>
      <c r="H835" s="233"/>
      <c r="I835" s="233">
        <f>SUM(I836:I872)</f>
        <v>0</v>
      </c>
      <c r="J835" s="233"/>
      <c r="K835" s="233">
        <f>SUM(K836:K872)</f>
        <v>0</v>
      </c>
      <c r="L835" s="233"/>
      <c r="M835" s="233">
        <f>SUM(M836:M872)</f>
        <v>0</v>
      </c>
      <c r="N835" s="233"/>
      <c r="O835" s="233">
        <f>SUM(O836:O872)</f>
        <v>0.09</v>
      </c>
      <c r="P835" s="233"/>
      <c r="Q835" s="233">
        <f>SUM(Q836:Q872)</f>
        <v>9.9999999999999992E-2</v>
      </c>
      <c r="R835" s="233"/>
      <c r="S835" s="233"/>
      <c r="T835" s="234"/>
      <c r="U835" s="228"/>
      <c r="V835" s="228">
        <f>SUM(V836:V872)</f>
        <v>10.460000000000003</v>
      </c>
      <c r="W835" s="228"/>
      <c r="X835" s="228"/>
      <c r="AG835" t="s">
        <v>150</v>
      </c>
    </row>
    <row r="836" spans="1:60" outlineLevel="1" x14ac:dyDescent="0.2">
      <c r="A836" s="235">
        <v>102</v>
      </c>
      <c r="B836" s="236" t="s">
        <v>628</v>
      </c>
      <c r="C836" s="246" t="s">
        <v>629</v>
      </c>
      <c r="D836" s="237" t="s">
        <v>252</v>
      </c>
      <c r="E836" s="238">
        <v>1</v>
      </c>
      <c r="F836" s="239"/>
      <c r="G836" s="240">
        <f>ROUND(E836*F836,2)</f>
        <v>0</v>
      </c>
      <c r="H836" s="239"/>
      <c r="I836" s="240">
        <f>ROUND(E836*H836,2)</f>
        <v>0</v>
      </c>
      <c r="J836" s="239"/>
      <c r="K836" s="240">
        <f>ROUND(E836*J836,2)</f>
        <v>0</v>
      </c>
      <c r="L836" s="240">
        <v>21</v>
      </c>
      <c r="M836" s="240">
        <f>G836*(1+L836/100)</f>
        <v>0</v>
      </c>
      <c r="N836" s="240">
        <v>1.32E-3</v>
      </c>
      <c r="O836" s="240">
        <f>ROUND(E836*N836,2)</f>
        <v>0</v>
      </c>
      <c r="P836" s="240">
        <v>0</v>
      </c>
      <c r="Q836" s="240">
        <f>ROUND(E836*P836,2)</f>
        <v>0</v>
      </c>
      <c r="R836" s="240" t="s">
        <v>630</v>
      </c>
      <c r="S836" s="240" t="s">
        <v>154</v>
      </c>
      <c r="T836" s="241" t="s">
        <v>154</v>
      </c>
      <c r="U836" s="225">
        <v>1.1944999999999999</v>
      </c>
      <c r="V836" s="225">
        <f>ROUND(E836*U836,2)</f>
        <v>1.19</v>
      </c>
      <c r="W836" s="225"/>
      <c r="X836" s="225" t="s">
        <v>193</v>
      </c>
      <c r="Y836" s="216"/>
      <c r="Z836" s="216"/>
      <c r="AA836" s="216"/>
      <c r="AB836" s="216"/>
      <c r="AC836" s="216"/>
      <c r="AD836" s="216"/>
      <c r="AE836" s="216"/>
      <c r="AF836" s="216"/>
      <c r="AG836" s="216" t="s">
        <v>194</v>
      </c>
      <c r="AH836" s="216"/>
      <c r="AI836" s="216"/>
      <c r="AJ836" s="216"/>
      <c r="AK836" s="216"/>
      <c r="AL836" s="216"/>
      <c r="AM836" s="216"/>
      <c r="AN836" s="216"/>
      <c r="AO836" s="216"/>
      <c r="AP836" s="216"/>
      <c r="AQ836" s="216"/>
      <c r="AR836" s="216"/>
      <c r="AS836" s="216"/>
      <c r="AT836" s="216"/>
      <c r="AU836" s="216"/>
      <c r="AV836" s="216"/>
      <c r="AW836" s="216"/>
      <c r="AX836" s="216"/>
      <c r="AY836" s="216"/>
      <c r="AZ836" s="216"/>
      <c r="BA836" s="216"/>
      <c r="BB836" s="216"/>
      <c r="BC836" s="216"/>
      <c r="BD836" s="216"/>
      <c r="BE836" s="216"/>
      <c r="BF836" s="216"/>
      <c r="BG836" s="216"/>
      <c r="BH836" s="216"/>
    </row>
    <row r="837" spans="1:60" outlineLevel="1" x14ac:dyDescent="0.2">
      <c r="A837" s="223"/>
      <c r="B837" s="224"/>
      <c r="C837" s="263" t="s">
        <v>631</v>
      </c>
      <c r="D837" s="254"/>
      <c r="E837" s="254"/>
      <c r="F837" s="254"/>
      <c r="G837" s="254"/>
      <c r="H837" s="225"/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  <c r="U837" s="225"/>
      <c r="V837" s="225"/>
      <c r="W837" s="225"/>
      <c r="X837" s="225"/>
      <c r="Y837" s="216"/>
      <c r="Z837" s="216"/>
      <c r="AA837" s="216"/>
      <c r="AB837" s="216"/>
      <c r="AC837" s="216"/>
      <c r="AD837" s="216"/>
      <c r="AE837" s="216"/>
      <c r="AF837" s="216"/>
      <c r="AG837" s="216" t="s">
        <v>196</v>
      </c>
      <c r="AH837" s="216"/>
      <c r="AI837" s="216"/>
      <c r="AJ837" s="216"/>
      <c r="AK837" s="216"/>
      <c r="AL837" s="216"/>
      <c r="AM837" s="216"/>
      <c r="AN837" s="216"/>
      <c r="AO837" s="216"/>
      <c r="AP837" s="216"/>
      <c r="AQ837" s="216"/>
      <c r="AR837" s="216"/>
      <c r="AS837" s="216"/>
      <c r="AT837" s="216"/>
      <c r="AU837" s="216"/>
      <c r="AV837" s="216"/>
      <c r="AW837" s="216"/>
      <c r="AX837" s="216"/>
      <c r="AY837" s="216"/>
      <c r="AZ837" s="216"/>
      <c r="BA837" s="216"/>
      <c r="BB837" s="216"/>
      <c r="BC837" s="216"/>
      <c r="BD837" s="216"/>
      <c r="BE837" s="216"/>
      <c r="BF837" s="216"/>
      <c r="BG837" s="216"/>
      <c r="BH837" s="216"/>
    </row>
    <row r="838" spans="1:60" outlineLevel="1" x14ac:dyDescent="0.2">
      <c r="A838" s="223"/>
      <c r="B838" s="224"/>
      <c r="C838" s="248" t="s">
        <v>315</v>
      </c>
      <c r="D838" s="226"/>
      <c r="E838" s="227"/>
      <c r="F838" s="225"/>
      <c r="G838" s="225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  <c r="U838" s="225"/>
      <c r="V838" s="225"/>
      <c r="W838" s="225"/>
      <c r="X838" s="225"/>
      <c r="Y838" s="216"/>
      <c r="Z838" s="216"/>
      <c r="AA838" s="216"/>
      <c r="AB838" s="216"/>
      <c r="AC838" s="216"/>
      <c r="AD838" s="216"/>
      <c r="AE838" s="216"/>
      <c r="AF838" s="216"/>
      <c r="AG838" s="216" t="s">
        <v>168</v>
      </c>
      <c r="AH838" s="216">
        <v>0</v>
      </c>
      <c r="AI838" s="216"/>
      <c r="AJ838" s="216"/>
      <c r="AK838" s="216"/>
      <c r="AL838" s="216"/>
      <c r="AM838" s="216"/>
      <c r="AN838" s="216"/>
      <c r="AO838" s="216"/>
      <c r="AP838" s="216"/>
      <c r="AQ838" s="216"/>
      <c r="AR838" s="216"/>
      <c r="AS838" s="216"/>
      <c r="AT838" s="216"/>
      <c r="AU838" s="216"/>
      <c r="AV838" s="216"/>
      <c r="AW838" s="216"/>
      <c r="AX838" s="216"/>
      <c r="AY838" s="216"/>
      <c r="AZ838" s="216"/>
      <c r="BA838" s="216"/>
      <c r="BB838" s="216"/>
      <c r="BC838" s="216"/>
      <c r="BD838" s="216"/>
      <c r="BE838" s="216"/>
      <c r="BF838" s="216"/>
      <c r="BG838" s="216"/>
      <c r="BH838" s="216"/>
    </row>
    <row r="839" spans="1:60" outlineLevel="1" x14ac:dyDescent="0.2">
      <c r="A839" s="223"/>
      <c r="B839" s="224"/>
      <c r="C839" s="248" t="s">
        <v>632</v>
      </c>
      <c r="D839" s="226"/>
      <c r="E839" s="227"/>
      <c r="F839" s="225"/>
      <c r="G839" s="225"/>
      <c r="H839" s="225"/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  <c r="U839" s="225"/>
      <c r="V839" s="225"/>
      <c r="W839" s="225"/>
      <c r="X839" s="225"/>
      <c r="Y839" s="216"/>
      <c r="Z839" s="216"/>
      <c r="AA839" s="216"/>
      <c r="AB839" s="216"/>
      <c r="AC839" s="216"/>
      <c r="AD839" s="216"/>
      <c r="AE839" s="216"/>
      <c r="AF839" s="216"/>
      <c r="AG839" s="216" t="s">
        <v>168</v>
      </c>
      <c r="AH839" s="216">
        <v>0</v>
      </c>
      <c r="AI839" s="216"/>
      <c r="AJ839" s="216"/>
      <c r="AK839" s="216"/>
      <c r="AL839" s="216"/>
      <c r="AM839" s="216"/>
      <c r="AN839" s="216"/>
      <c r="AO839" s="216"/>
      <c r="AP839" s="216"/>
      <c r="AQ839" s="216"/>
      <c r="AR839" s="216"/>
      <c r="AS839" s="216"/>
      <c r="AT839" s="216"/>
      <c r="AU839" s="216"/>
      <c r="AV839" s="216"/>
      <c r="AW839" s="216"/>
      <c r="AX839" s="216"/>
      <c r="AY839" s="216"/>
      <c r="AZ839" s="216"/>
      <c r="BA839" s="216"/>
      <c r="BB839" s="216"/>
      <c r="BC839" s="216"/>
      <c r="BD839" s="216"/>
      <c r="BE839" s="216"/>
      <c r="BF839" s="216"/>
      <c r="BG839" s="216"/>
      <c r="BH839" s="216"/>
    </row>
    <row r="840" spans="1:60" outlineLevel="1" x14ac:dyDescent="0.2">
      <c r="A840" s="223"/>
      <c r="B840" s="224"/>
      <c r="C840" s="248" t="s">
        <v>540</v>
      </c>
      <c r="D840" s="226"/>
      <c r="E840" s="227">
        <v>1</v>
      </c>
      <c r="F840" s="225"/>
      <c r="G840" s="225"/>
      <c r="H840" s="225"/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225"/>
      <c r="W840" s="225"/>
      <c r="X840" s="225"/>
      <c r="Y840" s="216"/>
      <c r="Z840" s="216"/>
      <c r="AA840" s="216"/>
      <c r="AB840" s="216"/>
      <c r="AC840" s="216"/>
      <c r="AD840" s="216"/>
      <c r="AE840" s="216"/>
      <c r="AF840" s="216"/>
      <c r="AG840" s="216" t="s">
        <v>168</v>
      </c>
      <c r="AH840" s="216">
        <v>0</v>
      </c>
      <c r="AI840" s="216"/>
      <c r="AJ840" s="216"/>
      <c r="AK840" s="216"/>
      <c r="AL840" s="216"/>
      <c r="AM840" s="216"/>
      <c r="AN840" s="216"/>
      <c r="AO840" s="216"/>
      <c r="AP840" s="216"/>
      <c r="AQ840" s="216"/>
      <c r="AR840" s="216"/>
      <c r="AS840" s="216"/>
      <c r="AT840" s="216"/>
      <c r="AU840" s="216"/>
      <c r="AV840" s="216"/>
      <c r="AW840" s="216"/>
      <c r="AX840" s="216"/>
      <c r="AY840" s="216"/>
      <c r="AZ840" s="216"/>
      <c r="BA840" s="216"/>
      <c r="BB840" s="216"/>
      <c r="BC840" s="216"/>
      <c r="BD840" s="216"/>
      <c r="BE840" s="216"/>
      <c r="BF840" s="216"/>
      <c r="BG840" s="216"/>
      <c r="BH840" s="216"/>
    </row>
    <row r="841" spans="1:60" outlineLevel="1" x14ac:dyDescent="0.2">
      <c r="A841" s="235">
        <v>103</v>
      </c>
      <c r="B841" s="236" t="s">
        <v>633</v>
      </c>
      <c r="C841" s="246" t="s">
        <v>634</v>
      </c>
      <c r="D841" s="237" t="s">
        <v>252</v>
      </c>
      <c r="E841" s="238">
        <v>2</v>
      </c>
      <c r="F841" s="239"/>
      <c r="G841" s="240">
        <f>ROUND(E841*F841,2)</f>
        <v>0</v>
      </c>
      <c r="H841" s="239"/>
      <c r="I841" s="240">
        <f>ROUND(E841*H841,2)</f>
        <v>0</v>
      </c>
      <c r="J841" s="239"/>
      <c r="K841" s="240">
        <f>ROUND(E841*J841,2)</f>
        <v>0</v>
      </c>
      <c r="L841" s="240">
        <v>21</v>
      </c>
      <c r="M841" s="240">
        <f>G841*(1+L841/100)</f>
        <v>0</v>
      </c>
      <c r="N841" s="240">
        <v>1.48E-3</v>
      </c>
      <c r="O841" s="240">
        <f>ROUND(E841*N841,2)</f>
        <v>0</v>
      </c>
      <c r="P841" s="240">
        <v>0</v>
      </c>
      <c r="Q841" s="240">
        <f>ROUND(E841*P841,2)</f>
        <v>0</v>
      </c>
      <c r="R841" s="240" t="s">
        <v>630</v>
      </c>
      <c r="S841" s="240" t="s">
        <v>154</v>
      </c>
      <c r="T841" s="241" t="s">
        <v>154</v>
      </c>
      <c r="U841" s="225">
        <v>1.244</v>
      </c>
      <c r="V841" s="225">
        <f>ROUND(E841*U841,2)</f>
        <v>2.4900000000000002</v>
      </c>
      <c r="W841" s="225"/>
      <c r="X841" s="225" t="s">
        <v>193</v>
      </c>
      <c r="Y841" s="216"/>
      <c r="Z841" s="216"/>
      <c r="AA841" s="216"/>
      <c r="AB841" s="216"/>
      <c r="AC841" s="216"/>
      <c r="AD841" s="216"/>
      <c r="AE841" s="216"/>
      <c r="AF841" s="216"/>
      <c r="AG841" s="216" t="s">
        <v>194</v>
      </c>
      <c r="AH841" s="216"/>
      <c r="AI841" s="216"/>
      <c r="AJ841" s="216"/>
      <c r="AK841" s="216"/>
      <c r="AL841" s="216"/>
      <c r="AM841" s="216"/>
      <c r="AN841" s="216"/>
      <c r="AO841" s="216"/>
      <c r="AP841" s="216"/>
      <c r="AQ841" s="216"/>
      <c r="AR841" s="216"/>
      <c r="AS841" s="216"/>
      <c r="AT841" s="216"/>
      <c r="AU841" s="216"/>
      <c r="AV841" s="216"/>
      <c r="AW841" s="216"/>
      <c r="AX841" s="216"/>
      <c r="AY841" s="216"/>
      <c r="AZ841" s="216"/>
      <c r="BA841" s="216"/>
      <c r="BB841" s="216"/>
      <c r="BC841" s="216"/>
      <c r="BD841" s="216"/>
      <c r="BE841" s="216"/>
      <c r="BF841" s="216"/>
      <c r="BG841" s="216"/>
      <c r="BH841" s="216"/>
    </row>
    <row r="842" spans="1:60" outlineLevel="1" x14ac:dyDescent="0.2">
      <c r="A842" s="223"/>
      <c r="B842" s="224"/>
      <c r="C842" s="263" t="s">
        <v>631</v>
      </c>
      <c r="D842" s="254"/>
      <c r="E842" s="254"/>
      <c r="F842" s="254"/>
      <c r="G842" s="254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  <c r="U842" s="225"/>
      <c r="V842" s="225"/>
      <c r="W842" s="225"/>
      <c r="X842" s="225"/>
      <c r="Y842" s="216"/>
      <c r="Z842" s="216"/>
      <c r="AA842" s="216"/>
      <c r="AB842" s="216"/>
      <c r="AC842" s="216"/>
      <c r="AD842" s="216"/>
      <c r="AE842" s="216"/>
      <c r="AF842" s="216"/>
      <c r="AG842" s="216" t="s">
        <v>196</v>
      </c>
      <c r="AH842" s="216"/>
      <c r="AI842" s="216"/>
      <c r="AJ842" s="216"/>
      <c r="AK842" s="216"/>
      <c r="AL842" s="216"/>
      <c r="AM842" s="216"/>
      <c r="AN842" s="216"/>
      <c r="AO842" s="216"/>
      <c r="AP842" s="216"/>
      <c r="AQ842" s="216"/>
      <c r="AR842" s="216"/>
      <c r="AS842" s="216"/>
      <c r="AT842" s="216"/>
      <c r="AU842" s="216"/>
      <c r="AV842" s="216"/>
      <c r="AW842" s="216"/>
      <c r="AX842" s="216"/>
      <c r="AY842" s="216"/>
      <c r="AZ842" s="216"/>
      <c r="BA842" s="216"/>
      <c r="BB842" s="216"/>
      <c r="BC842" s="216"/>
      <c r="BD842" s="216"/>
      <c r="BE842" s="216"/>
      <c r="BF842" s="216"/>
      <c r="BG842" s="216"/>
      <c r="BH842" s="216"/>
    </row>
    <row r="843" spans="1:60" outlineLevel="1" x14ac:dyDescent="0.2">
      <c r="A843" s="223"/>
      <c r="B843" s="224"/>
      <c r="C843" s="248" t="s">
        <v>315</v>
      </c>
      <c r="D843" s="226"/>
      <c r="E843" s="227"/>
      <c r="F843" s="225"/>
      <c r="G843" s="225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  <c r="U843" s="225"/>
      <c r="V843" s="225"/>
      <c r="W843" s="225"/>
      <c r="X843" s="225"/>
      <c r="Y843" s="216"/>
      <c r="Z843" s="216"/>
      <c r="AA843" s="216"/>
      <c r="AB843" s="216"/>
      <c r="AC843" s="216"/>
      <c r="AD843" s="216"/>
      <c r="AE843" s="216"/>
      <c r="AF843" s="216"/>
      <c r="AG843" s="216" t="s">
        <v>168</v>
      </c>
      <c r="AH843" s="216">
        <v>0</v>
      </c>
      <c r="AI843" s="216"/>
      <c r="AJ843" s="216"/>
      <c r="AK843" s="216"/>
      <c r="AL843" s="216"/>
      <c r="AM843" s="216"/>
      <c r="AN843" s="216"/>
      <c r="AO843" s="216"/>
      <c r="AP843" s="216"/>
      <c r="AQ843" s="216"/>
      <c r="AR843" s="216"/>
      <c r="AS843" s="216"/>
      <c r="AT843" s="216"/>
      <c r="AU843" s="216"/>
      <c r="AV843" s="216"/>
      <c r="AW843" s="216"/>
      <c r="AX843" s="216"/>
      <c r="AY843" s="216"/>
      <c r="AZ843" s="216"/>
      <c r="BA843" s="216"/>
      <c r="BB843" s="216"/>
      <c r="BC843" s="216"/>
      <c r="BD843" s="216"/>
      <c r="BE843" s="216"/>
      <c r="BF843" s="216"/>
      <c r="BG843" s="216"/>
      <c r="BH843" s="216"/>
    </row>
    <row r="844" spans="1:60" outlineLevel="1" x14ac:dyDescent="0.2">
      <c r="A844" s="223"/>
      <c r="B844" s="224"/>
      <c r="C844" s="248" t="s">
        <v>635</v>
      </c>
      <c r="D844" s="226"/>
      <c r="E844" s="227">
        <v>2</v>
      </c>
      <c r="F844" s="225"/>
      <c r="G844" s="225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5"/>
      <c r="Y844" s="216"/>
      <c r="Z844" s="216"/>
      <c r="AA844" s="216"/>
      <c r="AB844" s="216"/>
      <c r="AC844" s="216"/>
      <c r="AD844" s="216"/>
      <c r="AE844" s="216"/>
      <c r="AF844" s="216"/>
      <c r="AG844" s="216" t="s">
        <v>168</v>
      </c>
      <c r="AH844" s="216">
        <v>0</v>
      </c>
      <c r="AI844" s="216"/>
      <c r="AJ844" s="216"/>
      <c r="AK844" s="216"/>
      <c r="AL844" s="216"/>
      <c r="AM844" s="216"/>
      <c r="AN844" s="216"/>
      <c r="AO844" s="216"/>
      <c r="AP844" s="216"/>
      <c r="AQ844" s="216"/>
      <c r="AR844" s="216"/>
      <c r="AS844" s="216"/>
      <c r="AT844" s="216"/>
      <c r="AU844" s="216"/>
      <c r="AV844" s="216"/>
      <c r="AW844" s="216"/>
      <c r="AX844" s="216"/>
      <c r="AY844" s="216"/>
      <c r="AZ844" s="216"/>
      <c r="BA844" s="216"/>
      <c r="BB844" s="216"/>
      <c r="BC844" s="216"/>
      <c r="BD844" s="216"/>
      <c r="BE844" s="216"/>
      <c r="BF844" s="216"/>
      <c r="BG844" s="216"/>
      <c r="BH844" s="216"/>
    </row>
    <row r="845" spans="1:60" outlineLevel="1" x14ac:dyDescent="0.2">
      <c r="A845" s="235">
        <v>104</v>
      </c>
      <c r="B845" s="236" t="s">
        <v>636</v>
      </c>
      <c r="C845" s="246" t="s">
        <v>637</v>
      </c>
      <c r="D845" s="237" t="s">
        <v>252</v>
      </c>
      <c r="E845" s="238">
        <v>1</v>
      </c>
      <c r="F845" s="239"/>
      <c r="G845" s="240">
        <f>ROUND(E845*F845,2)</f>
        <v>0</v>
      </c>
      <c r="H845" s="239"/>
      <c r="I845" s="240">
        <f>ROUND(E845*H845,2)</f>
        <v>0</v>
      </c>
      <c r="J845" s="239"/>
      <c r="K845" s="240">
        <f>ROUND(E845*J845,2)</f>
        <v>0</v>
      </c>
      <c r="L845" s="240">
        <v>21</v>
      </c>
      <c r="M845" s="240">
        <f>G845*(1+L845/100)</f>
        <v>0</v>
      </c>
      <c r="N845" s="240">
        <v>1.6100000000000001E-3</v>
      </c>
      <c r="O845" s="240">
        <f>ROUND(E845*N845,2)</f>
        <v>0</v>
      </c>
      <c r="P845" s="240">
        <v>0</v>
      </c>
      <c r="Q845" s="240">
        <f>ROUND(E845*P845,2)</f>
        <v>0</v>
      </c>
      <c r="R845" s="240" t="s">
        <v>630</v>
      </c>
      <c r="S845" s="240" t="s">
        <v>154</v>
      </c>
      <c r="T845" s="241" t="s">
        <v>154</v>
      </c>
      <c r="U845" s="225">
        <v>1.8242499999999999</v>
      </c>
      <c r="V845" s="225">
        <f>ROUND(E845*U845,2)</f>
        <v>1.82</v>
      </c>
      <c r="W845" s="225"/>
      <c r="X845" s="225" t="s">
        <v>193</v>
      </c>
      <c r="Y845" s="216"/>
      <c r="Z845" s="216"/>
      <c r="AA845" s="216"/>
      <c r="AB845" s="216"/>
      <c r="AC845" s="216"/>
      <c r="AD845" s="216"/>
      <c r="AE845" s="216"/>
      <c r="AF845" s="216"/>
      <c r="AG845" s="216" t="s">
        <v>194</v>
      </c>
      <c r="AH845" s="216"/>
      <c r="AI845" s="216"/>
      <c r="AJ845" s="216"/>
      <c r="AK845" s="216"/>
      <c r="AL845" s="216"/>
      <c r="AM845" s="216"/>
      <c r="AN845" s="216"/>
      <c r="AO845" s="216"/>
      <c r="AP845" s="216"/>
      <c r="AQ845" s="216"/>
      <c r="AR845" s="216"/>
      <c r="AS845" s="216"/>
      <c r="AT845" s="216"/>
      <c r="AU845" s="216"/>
      <c r="AV845" s="216"/>
      <c r="AW845" s="216"/>
      <c r="AX845" s="216"/>
      <c r="AY845" s="216"/>
      <c r="AZ845" s="216"/>
      <c r="BA845" s="216"/>
      <c r="BB845" s="216"/>
      <c r="BC845" s="216"/>
      <c r="BD845" s="216"/>
      <c r="BE845" s="216"/>
      <c r="BF845" s="216"/>
      <c r="BG845" s="216"/>
      <c r="BH845" s="216"/>
    </row>
    <row r="846" spans="1:60" outlineLevel="1" x14ac:dyDescent="0.2">
      <c r="A846" s="223"/>
      <c r="B846" s="224"/>
      <c r="C846" s="263" t="s">
        <v>631</v>
      </c>
      <c r="D846" s="254"/>
      <c r="E846" s="254"/>
      <c r="F846" s="254"/>
      <c r="G846" s="254"/>
      <c r="H846" s="225"/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  <c r="U846" s="225"/>
      <c r="V846" s="225"/>
      <c r="W846" s="225"/>
      <c r="X846" s="225"/>
      <c r="Y846" s="216"/>
      <c r="Z846" s="216"/>
      <c r="AA846" s="216"/>
      <c r="AB846" s="216"/>
      <c r="AC846" s="216"/>
      <c r="AD846" s="216"/>
      <c r="AE846" s="216"/>
      <c r="AF846" s="216"/>
      <c r="AG846" s="216" t="s">
        <v>196</v>
      </c>
      <c r="AH846" s="216"/>
      <c r="AI846" s="216"/>
      <c r="AJ846" s="216"/>
      <c r="AK846" s="216"/>
      <c r="AL846" s="216"/>
      <c r="AM846" s="216"/>
      <c r="AN846" s="216"/>
      <c r="AO846" s="216"/>
      <c r="AP846" s="216"/>
      <c r="AQ846" s="216"/>
      <c r="AR846" s="216"/>
      <c r="AS846" s="216"/>
      <c r="AT846" s="216"/>
      <c r="AU846" s="216"/>
      <c r="AV846" s="216"/>
      <c r="AW846" s="216"/>
      <c r="AX846" s="216"/>
      <c r="AY846" s="216"/>
      <c r="AZ846" s="216"/>
      <c r="BA846" s="216"/>
      <c r="BB846" s="216"/>
      <c r="BC846" s="216"/>
      <c r="BD846" s="216"/>
      <c r="BE846" s="216"/>
      <c r="BF846" s="216"/>
      <c r="BG846" s="216"/>
      <c r="BH846" s="216"/>
    </row>
    <row r="847" spans="1:60" outlineLevel="1" x14ac:dyDescent="0.2">
      <c r="A847" s="223"/>
      <c r="B847" s="224"/>
      <c r="C847" s="248" t="s">
        <v>315</v>
      </c>
      <c r="D847" s="226"/>
      <c r="E847" s="227"/>
      <c r="F847" s="225"/>
      <c r="G847" s="225"/>
      <c r="H847" s="225"/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  <c r="U847" s="225"/>
      <c r="V847" s="225"/>
      <c r="W847" s="225"/>
      <c r="X847" s="225"/>
      <c r="Y847" s="216"/>
      <c r="Z847" s="216"/>
      <c r="AA847" s="216"/>
      <c r="AB847" s="216"/>
      <c r="AC847" s="216"/>
      <c r="AD847" s="216"/>
      <c r="AE847" s="216"/>
      <c r="AF847" s="216"/>
      <c r="AG847" s="216" t="s">
        <v>168</v>
      </c>
      <c r="AH847" s="216">
        <v>0</v>
      </c>
      <c r="AI847" s="216"/>
      <c r="AJ847" s="216"/>
      <c r="AK847" s="216"/>
      <c r="AL847" s="216"/>
      <c r="AM847" s="216"/>
      <c r="AN847" s="216"/>
      <c r="AO847" s="216"/>
      <c r="AP847" s="216"/>
      <c r="AQ847" s="216"/>
      <c r="AR847" s="216"/>
      <c r="AS847" s="216"/>
      <c r="AT847" s="216"/>
      <c r="AU847" s="216"/>
      <c r="AV847" s="216"/>
      <c r="AW847" s="216"/>
      <c r="AX847" s="216"/>
      <c r="AY847" s="216"/>
      <c r="AZ847" s="216"/>
      <c r="BA847" s="216"/>
      <c r="BB847" s="216"/>
      <c r="BC847" s="216"/>
      <c r="BD847" s="216"/>
      <c r="BE847" s="216"/>
      <c r="BF847" s="216"/>
      <c r="BG847" s="216"/>
      <c r="BH847" s="216"/>
    </row>
    <row r="848" spans="1:60" outlineLevel="1" x14ac:dyDescent="0.2">
      <c r="A848" s="223"/>
      <c r="B848" s="224"/>
      <c r="C848" s="248" t="s">
        <v>541</v>
      </c>
      <c r="D848" s="226"/>
      <c r="E848" s="227">
        <v>1</v>
      </c>
      <c r="F848" s="225"/>
      <c r="G848" s="225"/>
      <c r="H848" s="225"/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  <c r="U848" s="225"/>
      <c r="V848" s="225"/>
      <c r="W848" s="225"/>
      <c r="X848" s="225"/>
      <c r="Y848" s="216"/>
      <c r="Z848" s="216"/>
      <c r="AA848" s="216"/>
      <c r="AB848" s="216"/>
      <c r="AC848" s="216"/>
      <c r="AD848" s="216"/>
      <c r="AE848" s="216"/>
      <c r="AF848" s="216"/>
      <c r="AG848" s="216" t="s">
        <v>168</v>
      </c>
      <c r="AH848" s="216">
        <v>0</v>
      </c>
      <c r="AI848" s="216"/>
      <c r="AJ848" s="216"/>
      <c r="AK848" s="216"/>
      <c r="AL848" s="216"/>
      <c r="AM848" s="216"/>
      <c r="AN848" s="216"/>
      <c r="AO848" s="216"/>
      <c r="AP848" s="216"/>
      <c r="AQ848" s="216"/>
      <c r="AR848" s="216"/>
      <c r="AS848" s="216"/>
      <c r="AT848" s="216"/>
      <c r="AU848" s="216"/>
      <c r="AV848" s="216"/>
      <c r="AW848" s="216"/>
      <c r="AX848" s="216"/>
      <c r="AY848" s="216"/>
      <c r="AZ848" s="216"/>
      <c r="BA848" s="216"/>
      <c r="BB848" s="216"/>
      <c r="BC848" s="216"/>
      <c r="BD848" s="216"/>
      <c r="BE848" s="216"/>
      <c r="BF848" s="216"/>
      <c r="BG848" s="216"/>
      <c r="BH848" s="216"/>
    </row>
    <row r="849" spans="1:60" outlineLevel="1" x14ac:dyDescent="0.2">
      <c r="A849" s="235">
        <v>105</v>
      </c>
      <c r="B849" s="236" t="s">
        <v>638</v>
      </c>
      <c r="C849" s="246" t="s">
        <v>639</v>
      </c>
      <c r="D849" s="237" t="s">
        <v>252</v>
      </c>
      <c r="E849" s="238">
        <v>1</v>
      </c>
      <c r="F849" s="239"/>
      <c r="G849" s="240">
        <f>ROUND(E849*F849,2)</f>
        <v>0</v>
      </c>
      <c r="H849" s="239"/>
      <c r="I849" s="240">
        <f>ROUND(E849*H849,2)</f>
        <v>0</v>
      </c>
      <c r="J849" s="239"/>
      <c r="K849" s="240">
        <f>ROUND(E849*J849,2)</f>
        <v>0</v>
      </c>
      <c r="L849" s="240">
        <v>21</v>
      </c>
      <c r="M849" s="240">
        <f>G849*(1+L849/100)</f>
        <v>0</v>
      </c>
      <c r="N849" s="240">
        <v>0</v>
      </c>
      <c r="O849" s="240">
        <f>ROUND(E849*N849,2)</f>
        <v>0</v>
      </c>
      <c r="P849" s="240">
        <v>1.4919999999999999E-2</v>
      </c>
      <c r="Q849" s="240">
        <f>ROUND(E849*P849,2)</f>
        <v>0.01</v>
      </c>
      <c r="R849" s="240" t="s">
        <v>630</v>
      </c>
      <c r="S849" s="240" t="s">
        <v>154</v>
      </c>
      <c r="T849" s="241" t="s">
        <v>154</v>
      </c>
      <c r="U849" s="225">
        <v>0.41299999999999998</v>
      </c>
      <c r="V849" s="225">
        <f>ROUND(E849*U849,2)</f>
        <v>0.41</v>
      </c>
      <c r="W849" s="225"/>
      <c r="X849" s="225" t="s">
        <v>193</v>
      </c>
      <c r="Y849" s="216"/>
      <c r="Z849" s="216"/>
      <c r="AA849" s="216"/>
      <c r="AB849" s="216"/>
      <c r="AC849" s="216"/>
      <c r="AD849" s="216"/>
      <c r="AE849" s="216"/>
      <c r="AF849" s="216"/>
      <c r="AG849" s="216" t="s">
        <v>194</v>
      </c>
      <c r="AH849" s="216"/>
      <c r="AI849" s="216"/>
      <c r="AJ849" s="216"/>
      <c r="AK849" s="216"/>
      <c r="AL849" s="216"/>
      <c r="AM849" s="216"/>
      <c r="AN849" s="216"/>
      <c r="AO849" s="216"/>
      <c r="AP849" s="216"/>
      <c r="AQ849" s="216"/>
      <c r="AR849" s="216"/>
      <c r="AS849" s="216"/>
      <c r="AT849" s="216"/>
      <c r="AU849" s="216"/>
      <c r="AV849" s="216"/>
      <c r="AW849" s="216"/>
      <c r="AX849" s="216"/>
      <c r="AY849" s="216"/>
      <c r="AZ849" s="216"/>
      <c r="BA849" s="216"/>
      <c r="BB849" s="216"/>
      <c r="BC849" s="216"/>
      <c r="BD849" s="216"/>
      <c r="BE849" s="216"/>
      <c r="BF849" s="216"/>
      <c r="BG849" s="216"/>
      <c r="BH849" s="216"/>
    </row>
    <row r="850" spans="1:60" outlineLevel="1" x14ac:dyDescent="0.2">
      <c r="A850" s="223"/>
      <c r="B850" s="224"/>
      <c r="C850" s="263" t="s">
        <v>640</v>
      </c>
      <c r="D850" s="254"/>
      <c r="E850" s="254"/>
      <c r="F850" s="254"/>
      <c r="G850" s="254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  <c r="U850" s="225"/>
      <c r="V850" s="225"/>
      <c r="W850" s="225"/>
      <c r="X850" s="225"/>
      <c r="Y850" s="216"/>
      <c r="Z850" s="216"/>
      <c r="AA850" s="216"/>
      <c r="AB850" s="216"/>
      <c r="AC850" s="216"/>
      <c r="AD850" s="216"/>
      <c r="AE850" s="216"/>
      <c r="AF850" s="216"/>
      <c r="AG850" s="216" t="s">
        <v>196</v>
      </c>
      <c r="AH850" s="216"/>
      <c r="AI850" s="216"/>
      <c r="AJ850" s="216"/>
      <c r="AK850" s="216"/>
      <c r="AL850" s="216"/>
      <c r="AM850" s="216"/>
      <c r="AN850" s="216"/>
      <c r="AO850" s="216"/>
      <c r="AP850" s="216"/>
      <c r="AQ850" s="216"/>
      <c r="AR850" s="216"/>
      <c r="AS850" s="216"/>
      <c r="AT850" s="216"/>
      <c r="AU850" s="216"/>
      <c r="AV850" s="216"/>
      <c r="AW850" s="216"/>
      <c r="AX850" s="216"/>
      <c r="AY850" s="216"/>
      <c r="AZ850" s="216"/>
      <c r="BA850" s="216"/>
      <c r="BB850" s="216"/>
      <c r="BC850" s="216"/>
      <c r="BD850" s="216"/>
      <c r="BE850" s="216"/>
      <c r="BF850" s="216"/>
      <c r="BG850" s="216"/>
      <c r="BH850" s="216"/>
    </row>
    <row r="851" spans="1:60" outlineLevel="1" x14ac:dyDescent="0.2">
      <c r="A851" s="223"/>
      <c r="B851" s="224"/>
      <c r="C851" s="248" t="s">
        <v>315</v>
      </c>
      <c r="D851" s="226"/>
      <c r="E851" s="227"/>
      <c r="F851" s="225"/>
      <c r="G851" s="225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  <c r="U851" s="225"/>
      <c r="V851" s="225"/>
      <c r="W851" s="225"/>
      <c r="X851" s="225"/>
      <c r="Y851" s="216"/>
      <c r="Z851" s="216"/>
      <c r="AA851" s="216"/>
      <c r="AB851" s="216"/>
      <c r="AC851" s="216"/>
      <c r="AD851" s="216"/>
      <c r="AE851" s="216"/>
      <c r="AF851" s="216"/>
      <c r="AG851" s="216" t="s">
        <v>168</v>
      </c>
      <c r="AH851" s="216">
        <v>0</v>
      </c>
      <c r="AI851" s="216"/>
      <c r="AJ851" s="216"/>
      <c r="AK851" s="216"/>
      <c r="AL851" s="216"/>
      <c r="AM851" s="216"/>
      <c r="AN851" s="216"/>
      <c r="AO851" s="216"/>
      <c r="AP851" s="216"/>
      <c r="AQ851" s="216"/>
      <c r="AR851" s="216"/>
      <c r="AS851" s="216"/>
      <c r="AT851" s="216"/>
      <c r="AU851" s="216"/>
      <c r="AV851" s="216"/>
      <c r="AW851" s="216"/>
      <c r="AX851" s="216"/>
      <c r="AY851" s="216"/>
      <c r="AZ851" s="216"/>
      <c r="BA851" s="216"/>
      <c r="BB851" s="216"/>
      <c r="BC851" s="216"/>
      <c r="BD851" s="216"/>
      <c r="BE851" s="216"/>
      <c r="BF851" s="216"/>
      <c r="BG851" s="216"/>
      <c r="BH851" s="216"/>
    </row>
    <row r="852" spans="1:60" outlineLevel="1" x14ac:dyDescent="0.2">
      <c r="A852" s="223"/>
      <c r="B852" s="224"/>
      <c r="C852" s="248" t="s">
        <v>632</v>
      </c>
      <c r="D852" s="226"/>
      <c r="E852" s="227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  <c r="U852" s="225"/>
      <c r="V852" s="225"/>
      <c r="W852" s="225"/>
      <c r="X852" s="225"/>
      <c r="Y852" s="216"/>
      <c r="Z852" s="216"/>
      <c r="AA852" s="216"/>
      <c r="AB852" s="216"/>
      <c r="AC852" s="216"/>
      <c r="AD852" s="216"/>
      <c r="AE852" s="216"/>
      <c r="AF852" s="216"/>
      <c r="AG852" s="216" t="s">
        <v>168</v>
      </c>
      <c r="AH852" s="216">
        <v>0</v>
      </c>
      <c r="AI852" s="216"/>
      <c r="AJ852" s="216"/>
      <c r="AK852" s="216"/>
      <c r="AL852" s="216"/>
      <c r="AM852" s="216"/>
      <c r="AN852" s="216"/>
      <c r="AO852" s="216"/>
      <c r="AP852" s="216"/>
      <c r="AQ852" s="216"/>
      <c r="AR852" s="216"/>
      <c r="AS852" s="216"/>
      <c r="AT852" s="216"/>
      <c r="AU852" s="216"/>
      <c r="AV852" s="216"/>
      <c r="AW852" s="216"/>
      <c r="AX852" s="216"/>
      <c r="AY852" s="216"/>
      <c r="AZ852" s="216"/>
      <c r="BA852" s="216"/>
      <c r="BB852" s="216"/>
      <c r="BC852" s="216"/>
      <c r="BD852" s="216"/>
      <c r="BE852" s="216"/>
      <c r="BF852" s="216"/>
      <c r="BG852" s="216"/>
      <c r="BH852" s="216"/>
    </row>
    <row r="853" spans="1:60" outlineLevel="1" x14ac:dyDescent="0.2">
      <c r="A853" s="223"/>
      <c r="B853" s="224"/>
      <c r="C853" s="248" t="s">
        <v>540</v>
      </c>
      <c r="D853" s="226"/>
      <c r="E853" s="227">
        <v>1</v>
      </c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  <c r="U853" s="225"/>
      <c r="V853" s="225"/>
      <c r="W853" s="225"/>
      <c r="X853" s="225"/>
      <c r="Y853" s="216"/>
      <c r="Z853" s="216"/>
      <c r="AA853" s="216"/>
      <c r="AB853" s="216"/>
      <c r="AC853" s="216"/>
      <c r="AD853" s="216"/>
      <c r="AE853" s="216"/>
      <c r="AF853" s="216"/>
      <c r="AG853" s="216" t="s">
        <v>168</v>
      </c>
      <c r="AH853" s="216">
        <v>0</v>
      </c>
      <c r="AI853" s="216"/>
      <c r="AJ853" s="216"/>
      <c r="AK853" s="216"/>
      <c r="AL853" s="216"/>
      <c r="AM853" s="216"/>
      <c r="AN853" s="216"/>
      <c r="AO853" s="216"/>
      <c r="AP853" s="216"/>
      <c r="AQ853" s="216"/>
      <c r="AR853" s="216"/>
      <c r="AS853" s="216"/>
      <c r="AT853" s="216"/>
      <c r="AU853" s="216"/>
      <c r="AV853" s="216"/>
      <c r="AW853" s="216"/>
      <c r="AX853" s="216"/>
      <c r="AY853" s="216"/>
      <c r="AZ853" s="216"/>
      <c r="BA853" s="216"/>
      <c r="BB853" s="216"/>
      <c r="BC853" s="216"/>
      <c r="BD853" s="216"/>
      <c r="BE853" s="216"/>
      <c r="BF853" s="216"/>
      <c r="BG853" s="216"/>
      <c r="BH853" s="216"/>
    </row>
    <row r="854" spans="1:60" outlineLevel="1" x14ac:dyDescent="0.2">
      <c r="A854" s="235">
        <v>106</v>
      </c>
      <c r="B854" s="236" t="s">
        <v>641</v>
      </c>
      <c r="C854" s="246" t="s">
        <v>642</v>
      </c>
      <c r="D854" s="237" t="s">
        <v>252</v>
      </c>
      <c r="E854" s="238">
        <v>3</v>
      </c>
      <c r="F854" s="239"/>
      <c r="G854" s="240">
        <f>ROUND(E854*F854,2)</f>
        <v>0</v>
      </c>
      <c r="H854" s="239"/>
      <c r="I854" s="240">
        <f>ROUND(E854*H854,2)</f>
        <v>0</v>
      </c>
      <c r="J854" s="239"/>
      <c r="K854" s="240">
        <f>ROUND(E854*J854,2)</f>
        <v>0</v>
      </c>
      <c r="L854" s="240">
        <v>21</v>
      </c>
      <c r="M854" s="240">
        <f>G854*(1+L854/100)</f>
        <v>0</v>
      </c>
      <c r="N854" s="240">
        <v>0</v>
      </c>
      <c r="O854" s="240">
        <f>ROUND(E854*N854,2)</f>
        <v>0</v>
      </c>
      <c r="P854" s="240">
        <v>3.065E-2</v>
      </c>
      <c r="Q854" s="240">
        <f>ROUND(E854*P854,2)</f>
        <v>0.09</v>
      </c>
      <c r="R854" s="240" t="s">
        <v>630</v>
      </c>
      <c r="S854" s="240" t="s">
        <v>154</v>
      </c>
      <c r="T854" s="241" t="s">
        <v>154</v>
      </c>
      <c r="U854" s="225">
        <v>0.57599999999999996</v>
      </c>
      <c r="V854" s="225">
        <f>ROUND(E854*U854,2)</f>
        <v>1.73</v>
      </c>
      <c r="W854" s="225"/>
      <c r="X854" s="225" t="s">
        <v>193</v>
      </c>
      <c r="Y854" s="216"/>
      <c r="Z854" s="216"/>
      <c r="AA854" s="216"/>
      <c r="AB854" s="216"/>
      <c r="AC854" s="216"/>
      <c r="AD854" s="216"/>
      <c r="AE854" s="216"/>
      <c r="AF854" s="216"/>
      <c r="AG854" s="216" t="s">
        <v>194</v>
      </c>
      <c r="AH854" s="216"/>
      <c r="AI854" s="216"/>
      <c r="AJ854" s="216"/>
      <c r="AK854" s="216"/>
      <c r="AL854" s="216"/>
      <c r="AM854" s="216"/>
      <c r="AN854" s="216"/>
      <c r="AO854" s="216"/>
      <c r="AP854" s="216"/>
      <c r="AQ854" s="216"/>
      <c r="AR854" s="216"/>
      <c r="AS854" s="216"/>
      <c r="AT854" s="216"/>
      <c r="AU854" s="216"/>
      <c r="AV854" s="216"/>
      <c r="AW854" s="216"/>
      <c r="AX854" s="216"/>
      <c r="AY854" s="216"/>
      <c r="AZ854" s="216"/>
      <c r="BA854" s="216"/>
      <c r="BB854" s="216"/>
      <c r="BC854" s="216"/>
      <c r="BD854" s="216"/>
      <c r="BE854" s="216"/>
      <c r="BF854" s="216"/>
      <c r="BG854" s="216"/>
      <c r="BH854" s="216"/>
    </row>
    <row r="855" spans="1:60" outlineLevel="1" x14ac:dyDescent="0.2">
      <c r="A855" s="223"/>
      <c r="B855" s="224"/>
      <c r="C855" s="263" t="s">
        <v>640</v>
      </c>
      <c r="D855" s="254"/>
      <c r="E855" s="254"/>
      <c r="F855" s="254"/>
      <c r="G855" s="254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5"/>
      <c r="S855" s="225"/>
      <c r="T855" s="225"/>
      <c r="U855" s="225"/>
      <c r="V855" s="225"/>
      <c r="W855" s="225"/>
      <c r="X855" s="225"/>
      <c r="Y855" s="216"/>
      <c r="Z855" s="216"/>
      <c r="AA855" s="216"/>
      <c r="AB855" s="216"/>
      <c r="AC855" s="216"/>
      <c r="AD855" s="216"/>
      <c r="AE855" s="216"/>
      <c r="AF855" s="216"/>
      <c r="AG855" s="216" t="s">
        <v>196</v>
      </c>
      <c r="AH855" s="216"/>
      <c r="AI855" s="216"/>
      <c r="AJ855" s="216"/>
      <c r="AK855" s="216"/>
      <c r="AL855" s="216"/>
      <c r="AM855" s="216"/>
      <c r="AN855" s="216"/>
      <c r="AO855" s="216"/>
      <c r="AP855" s="216"/>
      <c r="AQ855" s="216"/>
      <c r="AR855" s="216"/>
      <c r="AS855" s="216"/>
      <c r="AT855" s="216"/>
      <c r="AU855" s="216"/>
      <c r="AV855" s="216"/>
      <c r="AW855" s="216"/>
      <c r="AX855" s="216"/>
      <c r="AY855" s="216"/>
      <c r="AZ855" s="216"/>
      <c r="BA855" s="216"/>
      <c r="BB855" s="216"/>
      <c r="BC855" s="216"/>
      <c r="BD855" s="216"/>
      <c r="BE855" s="216"/>
      <c r="BF855" s="216"/>
      <c r="BG855" s="216"/>
      <c r="BH855" s="216"/>
    </row>
    <row r="856" spans="1:60" outlineLevel="1" x14ac:dyDescent="0.2">
      <c r="A856" s="223"/>
      <c r="B856" s="224"/>
      <c r="C856" s="248" t="s">
        <v>315</v>
      </c>
      <c r="D856" s="226"/>
      <c r="E856" s="227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16"/>
      <c r="Z856" s="216"/>
      <c r="AA856" s="216"/>
      <c r="AB856" s="216"/>
      <c r="AC856" s="216"/>
      <c r="AD856" s="216"/>
      <c r="AE856" s="216"/>
      <c r="AF856" s="216"/>
      <c r="AG856" s="216" t="s">
        <v>168</v>
      </c>
      <c r="AH856" s="216">
        <v>0</v>
      </c>
      <c r="AI856" s="216"/>
      <c r="AJ856" s="216"/>
      <c r="AK856" s="216"/>
      <c r="AL856" s="216"/>
      <c r="AM856" s="216"/>
      <c r="AN856" s="216"/>
      <c r="AO856" s="216"/>
      <c r="AP856" s="216"/>
      <c r="AQ856" s="216"/>
      <c r="AR856" s="216"/>
      <c r="AS856" s="216"/>
      <c r="AT856" s="216"/>
      <c r="AU856" s="216"/>
      <c r="AV856" s="216"/>
      <c r="AW856" s="216"/>
      <c r="AX856" s="216"/>
      <c r="AY856" s="216"/>
      <c r="AZ856" s="216"/>
      <c r="BA856" s="216"/>
      <c r="BB856" s="216"/>
      <c r="BC856" s="216"/>
      <c r="BD856" s="216"/>
      <c r="BE856" s="216"/>
      <c r="BF856" s="216"/>
      <c r="BG856" s="216"/>
      <c r="BH856" s="216"/>
    </row>
    <row r="857" spans="1:60" outlineLevel="1" x14ac:dyDescent="0.2">
      <c r="A857" s="223"/>
      <c r="B857" s="224"/>
      <c r="C857" s="248" t="s">
        <v>635</v>
      </c>
      <c r="D857" s="226"/>
      <c r="E857" s="227">
        <v>2</v>
      </c>
      <c r="F857" s="225"/>
      <c r="G857" s="225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  <c r="U857" s="225"/>
      <c r="V857" s="225"/>
      <c r="W857" s="225"/>
      <c r="X857" s="225"/>
      <c r="Y857" s="216"/>
      <c r="Z857" s="216"/>
      <c r="AA857" s="216"/>
      <c r="AB857" s="216"/>
      <c r="AC857" s="216"/>
      <c r="AD857" s="216"/>
      <c r="AE857" s="216"/>
      <c r="AF857" s="216"/>
      <c r="AG857" s="216" t="s">
        <v>168</v>
      </c>
      <c r="AH857" s="216">
        <v>0</v>
      </c>
      <c r="AI857" s="216"/>
      <c r="AJ857" s="216"/>
      <c r="AK857" s="216"/>
      <c r="AL857" s="216"/>
      <c r="AM857" s="216"/>
      <c r="AN857" s="216"/>
      <c r="AO857" s="216"/>
      <c r="AP857" s="216"/>
      <c r="AQ857" s="216"/>
      <c r="AR857" s="216"/>
      <c r="AS857" s="216"/>
      <c r="AT857" s="216"/>
      <c r="AU857" s="216"/>
      <c r="AV857" s="216"/>
      <c r="AW857" s="216"/>
      <c r="AX857" s="216"/>
      <c r="AY857" s="216"/>
      <c r="AZ857" s="216"/>
      <c r="BA857" s="216"/>
      <c r="BB857" s="216"/>
      <c r="BC857" s="216"/>
      <c r="BD857" s="216"/>
      <c r="BE857" s="216"/>
      <c r="BF857" s="216"/>
      <c r="BG857" s="216"/>
      <c r="BH857" s="216"/>
    </row>
    <row r="858" spans="1:60" outlineLevel="1" x14ac:dyDescent="0.2">
      <c r="A858" s="223"/>
      <c r="B858" s="224"/>
      <c r="C858" s="248" t="s">
        <v>541</v>
      </c>
      <c r="D858" s="226"/>
      <c r="E858" s="227">
        <v>1</v>
      </c>
      <c r="F858" s="225"/>
      <c r="G858" s="225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5"/>
      <c r="S858" s="225"/>
      <c r="T858" s="225"/>
      <c r="U858" s="225"/>
      <c r="V858" s="225"/>
      <c r="W858" s="225"/>
      <c r="X858" s="225"/>
      <c r="Y858" s="216"/>
      <c r="Z858" s="216"/>
      <c r="AA858" s="216"/>
      <c r="AB858" s="216"/>
      <c r="AC858" s="216"/>
      <c r="AD858" s="216"/>
      <c r="AE858" s="216"/>
      <c r="AF858" s="216"/>
      <c r="AG858" s="216" t="s">
        <v>168</v>
      </c>
      <c r="AH858" s="216">
        <v>0</v>
      </c>
      <c r="AI858" s="216"/>
      <c r="AJ858" s="216"/>
      <c r="AK858" s="216"/>
      <c r="AL858" s="216"/>
      <c r="AM858" s="216"/>
      <c r="AN858" s="216"/>
      <c r="AO858" s="216"/>
      <c r="AP858" s="216"/>
      <c r="AQ858" s="216"/>
      <c r="AR858" s="216"/>
      <c r="AS858" s="216"/>
      <c r="AT858" s="216"/>
      <c r="AU858" s="216"/>
      <c r="AV858" s="216"/>
      <c r="AW858" s="216"/>
      <c r="AX858" s="216"/>
      <c r="AY858" s="216"/>
      <c r="AZ858" s="216"/>
      <c r="BA858" s="216"/>
      <c r="BB858" s="216"/>
      <c r="BC858" s="216"/>
      <c r="BD858" s="216"/>
      <c r="BE858" s="216"/>
      <c r="BF858" s="216"/>
      <c r="BG858" s="216"/>
      <c r="BH858" s="216"/>
    </row>
    <row r="859" spans="1:60" outlineLevel="1" x14ac:dyDescent="0.2">
      <c r="A859" s="235">
        <v>107</v>
      </c>
      <c r="B859" s="236" t="s">
        <v>643</v>
      </c>
      <c r="C859" s="246" t="s">
        <v>644</v>
      </c>
      <c r="D859" s="237" t="s">
        <v>301</v>
      </c>
      <c r="E859" s="238">
        <v>1</v>
      </c>
      <c r="F859" s="239"/>
      <c r="G859" s="240">
        <f>ROUND(E859*F859,2)</f>
        <v>0</v>
      </c>
      <c r="H859" s="239"/>
      <c r="I859" s="240">
        <f>ROUND(E859*H859,2)</f>
        <v>0</v>
      </c>
      <c r="J859" s="239"/>
      <c r="K859" s="240">
        <f>ROUND(E859*J859,2)</f>
        <v>0</v>
      </c>
      <c r="L859" s="240">
        <v>21</v>
      </c>
      <c r="M859" s="240">
        <f>G859*(1+L859/100)</f>
        <v>0</v>
      </c>
      <c r="N859" s="240">
        <v>1.014E-2</v>
      </c>
      <c r="O859" s="240">
        <f>ROUND(E859*N859,2)</f>
        <v>0.01</v>
      </c>
      <c r="P859" s="240">
        <v>0</v>
      </c>
      <c r="Q859" s="240">
        <f>ROUND(E859*P859,2)</f>
        <v>0</v>
      </c>
      <c r="R859" s="240" t="s">
        <v>630</v>
      </c>
      <c r="S859" s="240" t="s">
        <v>154</v>
      </c>
      <c r="T859" s="241" t="s">
        <v>154</v>
      </c>
      <c r="U859" s="225">
        <v>0.55900000000000005</v>
      </c>
      <c r="V859" s="225">
        <f>ROUND(E859*U859,2)</f>
        <v>0.56000000000000005</v>
      </c>
      <c r="W859" s="225"/>
      <c r="X859" s="225" t="s">
        <v>193</v>
      </c>
      <c r="Y859" s="216"/>
      <c r="Z859" s="216"/>
      <c r="AA859" s="216"/>
      <c r="AB859" s="216"/>
      <c r="AC859" s="216"/>
      <c r="AD859" s="216"/>
      <c r="AE859" s="216"/>
      <c r="AF859" s="216"/>
      <c r="AG859" s="216" t="s">
        <v>194</v>
      </c>
      <c r="AH859" s="216"/>
      <c r="AI859" s="216"/>
      <c r="AJ859" s="216"/>
      <c r="AK859" s="216"/>
      <c r="AL859" s="216"/>
      <c r="AM859" s="216"/>
      <c r="AN859" s="216"/>
      <c r="AO859" s="216"/>
      <c r="AP859" s="216"/>
      <c r="AQ859" s="216"/>
      <c r="AR859" s="216"/>
      <c r="AS859" s="216"/>
      <c r="AT859" s="216"/>
      <c r="AU859" s="216"/>
      <c r="AV859" s="216"/>
      <c r="AW859" s="216"/>
      <c r="AX859" s="216"/>
      <c r="AY859" s="216"/>
      <c r="AZ859" s="216"/>
      <c r="BA859" s="216"/>
      <c r="BB859" s="216"/>
      <c r="BC859" s="216"/>
      <c r="BD859" s="216"/>
      <c r="BE859" s="216"/>
      <c r="BF859" s="216"/>
      <c r="BG859" s="216"/>
      <c r="BH859" s="216"/>
    </row>
    <row r="860" spans="1:60" outlineLevel="1" x14ac:dyDescent="0.2">
      <c r="A860" s="223"/>
      <c r="B860" s="224"/>
      <c r="C860" s="248" t="s">
        <v>315</v>
      </c>
      <c r="D860" s="226"/>
      <c r="E860" s="227"/>
      <c r="F860" s="225"/>
      <c r="G860" s="225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5"/>
      <c r="S860" s="225"/>
      <c r="T860" s="225"/>
      <c r="U860" s="225"/>
      <c r="V860" s="225"/>
      <c r="W860" s="225"/>
      <c r="X860" s="225"/>
      <c r="Y860" s="216"/>
      <c r="Z860" s="216"/>
      <c r="AA860" s="216"/>
      <c r="AB860" s="216"/>
      <c r="AC860" s="216"/>
      <c r="AD860" s="216"/>
      <c r="AE860" s="216"/>
      <c r="AF860" s="216"/>
      <c r="AG860" s="216" t="s">
        <v>168</v>
      </c>
      <c r="AH860" s="216">
        <v>0</v>
      </c>
      <c r="AI860" s="216"/>
      <c r="AJ860" s="216"/>
      <c r="AK860" s="216"/>
      <c r="AL860" s="216"/>
      <c r="AM860" s="216"/>
      <c r="AN860" s="216"/>
      <c r="AO860" s="216"/>
      <c r="AP860" s="216"/>
      <c r="AQ860" s="216"/>
      <c r="AR860" s="216"/>
      <c r="AS860" s="216"/>
      <c r="AT860" s="216"/>
      <c r="AU860" s="216"/>
      <c r="AV860" s="216"/>
      <c r="AW860" s="216"/>
      <c r="AX860" s="216"/>
      <c r="AY860" s="216"/>
      <c r="AZ860" s="216"/>
      <c r="BA860" s="216"/>
      <c r="BB860" s="216"/>
      <c r="BC860" s="216"/>
      <c r="BD860" s="216"/>
      <c r="BE860" s="216"/>
      <c r="BF860" s="216"/>
      <c r="BG860" s="216"/>
      <c r="BH860" s="216"/>
    </row>
    <row r="861" spans="1:60" outlineLevel="1" x14ac:dyDescent="0.2">
      <c r="A861" s="223"/>
      <c r="B861" s="224"/>
      <c r="C861" s="248" t="s">
        <v>540</v>
      </c>
      <c r="D861" s="226"/>
      <c r="E861" s="227">
        <v>1</v>
      </c>
      <c r="F861" s="225"/>
      <c r="G861" s="225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5"/>
      <c r="S861" s="225"/>
      <c r="T861" s="225"/>
      <c r="U861" s="225"/>
      <c r="V861" s="225"/>
      <c r="W861" s="225"/>
      <c r="X861" s="225"/>
      <c r="Y861" s="216"/>
      <c r="Z861" s="216"/>
      <c r="AA861" s="216"/>
      <c r="AB861" s="216"/>
      <c r="AC861" s="216"/>
      <c r="AD861" s="216"/>
      <c r="AE861" s="216"/>
      <c r="AF861" s="216"/>
      <c r="AG861" s="216" t="s">
        <v>168</v>
      </c>
      <c r="AH861" s="216">
        <v>0</v>
      </c>
      <c r="AI861" s="216"/>
      <c r="AJ861" s="216"/>
      <c r="AK861" s="216"/>
      <c r="AL861" s="216"/>
      <c r="AM861" s="216"/>
      <c r="AN861" s="216"/>
      <c r="AO861" s="216"/>
      <c r="AP861" s="216"/>
      <c r="AQ861" s="216"/>
      <c r="AR861" s="216"/>
      <c r="AS861" s="216"/>
      <c r="AT861" s="216"/>
      <c r="AU861" s="216"/>
      <c r="AV861" s="216"/>
      <c r="AW861" s="216"/>
      <c r="AX861" s="216"/>
      <c r="AY861" s="216"/>
      <c r="AZ861" s="216"/>
      <c r="BA861" s="216"/>
      <c r="BB861" s="216"/>
      <c r="BC861" s="216"/>
      <c r="BD861" s="216"/>
      <c r="BE861" s="216"/>
      <c r="BF861" s="216"/>
      <c r="BG861" s="216"/>
      <c r="BH861" s="216"/>
    </row>
    <row r="862" spans="1:60" outlineLevel="1" x14ac:dyDescent="0.2">
      <c r="A862" s="235">
        <v>108</v>
      </c>
      <c r="B862" s="236" t="s">
        <v>645</v>
      </c>
      <c r="C862" s="246" t="s">
        <v>646</v>
      </c>
      <c r="D862" s="237" t="s">
        <v>301</v>
      </c>
      <c r="E862" s="238">
        <v>2</v>
      </c>
      <c r="F862" s="239"/>
      <c r="G862" s="240">
        <f>ROUND(E862*F862,2)</f>
        <v>0</v>
      </c>
      <c r="H862" s="239"/>
      <c r="I862" s="240">
        <f>ROUND(E862*H862,2)</f>
        <v>0</v>
      </c>
      <c r="J862" s="239"/>
      <c r="K862" s="240">
        <f>ROUND(E862*J862,2)</f>
        <v>0</v>
      </c>
      <c r="L862" s="240">
        <v>21</v>
      </c>
      <c r="M862" s="240">
        <f>G862*(1+L862/100)</f>
        <v>0</v>
      </c>
      <c r="N862" s="240">
        <v>2.0199999999999999E-2</v>
      </c>
      <c r="O862" s="240">
        <f>ROUND(E862*N862,2)</f>
        <v>0.04</v>
      </c>
      <c r="P862" s="240">
        <v>0</v>
      </c>
      <c r="Q862" s="240">
        <f>ROUND(E862*P862,2)</f>
        <v>0</v>
      </c>
      <c r="R862" s="240" t="s">
        <v>630</v>
      </c>
      <c r="S862" s="240" t="s">
        <v>154</v>
      </c>
      <c r="T862" s="241" t="s">
        <v>154</v>
      </c>
      <c r="U862" s="225">
        <v>0.66</v>
      </c>
      <c r="V862" s="225">
        <f>ROUND(E862*U862,2)</f>
        <v>1.32</v>
      </c>
      <c r="W862" s="225"/>
      <c r="X862" s="225" t="s">
        <v>193</v>
      </c>
      <c r="Y862" s="216"/>
      <c r="Z862" s="216"/>
      <c r="AA862" s="216"/>
      <c r="AB862" s="216"/>
      <c r="AC862" s="216"/>
      <c r="AD862" s="216"/>
      <c r="AE862" s="216"/>
      <c r="AF862" s="216"/>
      <c r="AG862" s="216" t="s">
        <v>194</v>
      </c>
      <c r="AH862" s="216"/>
      <c r="AI862" s="216"/>
      <c r="AJ862" s="216"/>
      <c r="AK862" s="216"/>
      <c r="AL862" s="216"/>
      <c r="AM862" s="216"/>
      <c r="AN862" s="216"/>
      <c r="AO862" s="216"/>
      <c r="AP862" s="216"/>
      <c r="AQ862" s="216"/>
      <c r="AR862" s="216"/>
      <c r="AS862" s="216"/>
      <c r="AT862" s="216"/>
      <c r="AU862" s="216"/>
      <c r="AV862" s="216"/>
      <c r="AW862" s="216"/>
      <c r="AX862" s="216"/>
      <c r="AY862" s="216"/>
      <c r="AZ862" s="216"/>
      <c r="BA862" s="216"/>
      <c r="BB862" s="216"/>
      <c r="BC862" s="216"/>
      <c r="BD862" s="216"/>
      <c r="BE862" s="216"/>
      <c r="BF862" s="216"/>
      <c r="BG862" s="216"/>
      <c r="BH862" s="216"/>
    </row>
    <row r="863" spans="1:60" outlineLevel="1" x14ac:dyDescent="0.2">
      <c r="A863" s="223"/>
      <c r="B863" s="224"/>
      <c r="C863" s="248" t="s">
        <v>315</v>
      </c>
      <c r="D863" s="226"/>
      <c r="E863" s="227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5"/>
      <c r="S863" s="225"/>
      <c r="T863" s="225"/>
      <c r="U863" s="225"/>
      <c r="V863" s="225"/>
      <c r="W863" s="225"/>
      <c r="X863" s="225"/>
      <c r="Y863" s="216"/>
      <c r="Z863" s="216"/>
      <c r="AA863" s="216"/>
      <c r="AB863" s="216"/>
      <c r="AC863" s="216"/>
      <c r="AD863" s="216"/>
      <c r="AE863" s="216"/>
      <c r="AF863" s="216"/>
      <c r="AG863" s="216" t="s">
        <v>168</v>
      </c>
      <c r="AH863" s="216">
        <v>0</v>
      </c>
      <c r="AI863" s="216"/>
      <c r="AJ863" s="216"/>
      <c r="AK863" s="216"/>
      <c r="AL863" s="216"/>
      <c r="AM863" s="216"/>
      <c r="AN863" s="216"/>
      <c r="AO863" s="216"/>
      <c r="AP863" s="216"/>
      <c r="AQ863" s="216"/>
      <c r="AR863" s="216"/>
      <c r="AS863" s="216"/>
      <c r="AT863" s="216"/>
      <c r="AU863" s="216"/>
      <c r="AV863" s="216"/>
      <c r="AW863" s="216"/>
      <c r="AX863" s="216"/>
      <c r="AY863" s="216"/>
      <c r="AZ863" s="216"/>
      <c r="BA863" s="216"/>
      <c r="BB863" s="216"/>
      <c r="BC863" s="216"/>
      <c r="BD863" s="216"/>
      <c r="BE863" s="216"/>
      <c r="BF863" s="216"/>
      <c r="BG863" s="216"/>
      <c r="BH863" s="216"/>
    </row>
    <row r="864" spans="1:60" outlineLevel="1" x14ac:dyDescent="0.2">
      <c r="A864" s="223"/>
      <c r="B864" s="224"/>
      <c r="C864" s="248" t="s">
        <v>635</v>
      </c>
      <c r="D864" s="226"/>
      <c r="E864" s="227">
        <v>2</v>
      </c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5"/>
      <c r="S864" s="225"/>
      <c r="T864" s="225"/>
      <c r="U864" s="225"/>
      <c r="V864" s="225"/>
      <c r="W864" s="225"/>
      <c r="X864" s="225"/>
      <c r="Y864" s="216"/>
      <c r="Z864" s="216"/>
      <c r="AA864" s="216"/>
      <c r="AB864" s="216"/>
      <c r="AC864" s="216"/>
      <c r="AD864" s="216"/>
      <c r="AE864" s="216"/>
      <c r="AF864" s="216"/>
      <c r="AG864" s="216" t="s">
        <v>168</v>
      </c>
      <c r="AH864" s="216">
        <v>0</v>
      </c>
      <c r="AI864" s="216"/>
      <c r="AJ864" s="216"/>
      <c r="AK864" s="216"/>
      <c r="AL864" s="216"/>
      <c r="AM864" s="216"/>
      <c r="AN864" s="216"/>
      <c r="AO864" s="216"/>
      <c r="AP864" s="216"/>
      <c r="AQ864" s="216"/>
      <c r="AR864" s="216"/>
      <c r="AS864" s="216"/>
      <c r="AT864" s="216"/>
      <c r="AU864" s="216"/>
      <c r="AV864" s="216"/>
      <c r="AW864" s="216"/>
      <c r="AX864" s="216"/>
      <c r="AY864" s="216"/>
      <c r="AZ864" s="216"/>
      <c r="BA864" s="216"/>
      <c r="BB864" s="216"/>
      <c r="BC864" s="216"/>
      <c r="BD864" s="216"/>
      <c r="BE864" s="216"/>
      <c r="BF864" s="216"/>
      <c r="BG864" s="216"/>
      <c r="BH864" s="216"/>
    </row>
    <row r="865" spans="1:60" outlineLevel="1" x14ac:dyDescent="0.2">
      <c r="A865" s="235">
        <v>109</v>
      </c>
      <c r="B865" s="236" t="s">
        <v>647</v>
      </c>
      <c r="C865" s="246" t="s">
        <v>648</v>
      </c>
      <c r="D865" s="237" t="s">
        <v>301</v>
      </c>
      <c r="E865" s="238">
        <v>1</v>
      </c>
      <c r="F865" s="239"/>
      <c r="G865" s="240">
        <f>ROUND(E865*F865,2)</f>
        <v>0</v>
      </c>
      <c r="H865" s="239"/>
      <c r="I865" s="240">
        <f>ROUND(E865*H865,2)</f>
        <v>0</v>
      </c>
      <c r="J865" s="239"/>
      <c r="K865" s="240">
        <f>ROUND(E865*J865,2)</f>
        <v>0</v>
      </c>
      <c r="L865" s="240">
        <v>21</v>
      </c>
      <c r="M865" s="240">
        <f>G865*(1+L865/100)</f>
        <v>0</v>
      </c>
      <c r="N865" s="240">
        <v>0.04</v>
      </c>
      <c r="O865" s="240">
        <f>ROUND(E865*N865,2)</f>
        <v>0.04</v>
      </c>
      <c r="P865" s="240">
        <v>0</v>
      </c>
      <c r="Q865" s="240">
        <f>ROUND(E865*P865,2)</f>
        <v>0</v>
      </c>
      <c r="R865" s="240"/>
      <c r="S865" s="240" t="s">
        <v>356</v>
      </c>
      <c r="T865" s="241" t="s">
        <v>155</v>
      </c>
      <c r="U865" s="225">
        <v>0.80400000000000005</v>
      </c>
      <c r="V865" s="225">
        <f>ROUND(E865*U865,2)</f>
        <v>0.8</v>
      </c>
      <c r="W865" s="225"/>
      <c r="X865" s="225" t="s">
        <v>193</v>
      </c>
      <c r="Y865" s="216"/>
      <c r="Z865" s="216"/>
      <c r="AA865" s="216"/>
      <c r="AB865" s="216"/>
      <c r="AC865" s="216"/>
      <c r="AD865" s="216"/>
      <c r="AE865" s="216"/>
      <c r="AF865" s="216"/>
      <c r="AG865" s="216" t="s">
        <v>194</v>
      </c>
      <c r="AH865" s="216"/>
      <c r="AI865" s="216"/>
      <c r="AJ865" s="216"/>
      <c r="AK865" s="216"/>
      <c r="AL865" s="216"/>
      <c r="AM865" s="216"/>
      <c r="AN865" s="216"/>
      <c r="AO865" s="216"/>
      <c r="AP865" s="216"/>
      <c r="AQ865" s="216"/>
      <c r="AR865" s="216"/>
      <c r="AS865" s="216"/>
      <c r="AT865" s="216"/>
      <c r="AU865" s="216"/>
      <c r="AV865" s="216"/>
      <c r="AW865" s="216"/>
      <c r="AX865" s="216"/>
      <c r="AY865" s="216"/>
      <c r="AZ865" s="216"/>
      <c r="BA865" s="216"/>
      <c r="BB865" s="216"/>
      <c r="BC865" s="216"/>
      <c r="BD865" s="216"/>
      <c r="BE865" s="216"/>
      <c r="BF865" s="216"/>
      <c r="BG865" s="216"/>
      <c r="BH865" s="216"/>
    </row>
    <row r="866" spans="1:60" outlineLevel="1" x14ac:dyDescent="0.2">
      <c r="A866" s="223"/>
      <c r="B866" s="224"/>
      <c r="C866" s="248" t="s">
        <v>315</v>
      </c>
      <c r="D866" s="226"/>
      <c r="E866" s="227"/>
      <c r="F866" s="225"/>
      <c r="G866" s="225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5"/>
      <c r="S866" s="225"/>
      <c r="T866" s="225"/>
      <c r="U866" s="225"/>
      <c r="V866" s="225"/>
      <c r="W866" s="225"/>
      <c r="X866" s="225"/>
      <c r="Y866" s="216"/>
      <c r="Z866" s="216"/>
      <c r="AA866" s="216"/>
      <c r="AB866" s="216"/>
      <c r="AC866" s="216"/>
      <c r="AD866" s="216"/>
      <c r="AE866" s="216"/>
      <c r="AF866" s="216"/>
      <c r="AG866" s="216" t="s">
        <v>168</v>
      </c>
      <c r="AH866" s="216">
        <v>0</v>
      </c>
      <c r="AI866" s="216"/>
      <c r="AJ866" s="216"/>
      <c r="AK866" s="216"/>
      <c r="AL866" s="216"/>
      <c r="AM866" s="216"/>
      <c r="AN866" s="216"/>
      <c r="AO866" s="216"/>
      <c r="AP866" s="216"/>
      <c r="AQ866" s="216"/>
      <c r="AR866" s="216"/>
      <c r="AS866" s="216"/>
      <c r="AT866" s="216"/>
      <c r="AU866" s="216"/>
      <c r="AV866" s="216"/>
      <c r="AW866" s="216"/>
      <c r="AX866" s="216"/>
      <c r="AY866" s="216"/>
      <c r="AZ866" s="216"/>
      <c r="BA866" s="216"/>
      <c r="BB866" s="216"/>
      <c r="BC866" s="216"/>
      <c r="BD866" s="216"/>
      <c r="BE866" s="216"/>
      <c r="BF866" s="216"/>
      <c r="BG866" s="216"/>
      <c r="BH866" s="216"/>
    </row>
    <row r="867" spans="1:60" outlineLevel="1" x14ac:dyDescent="0.2">
      <c r="A867" s="223"/>
      <c r="B867" s="224"/>
      <c r="C867" s="248" t="s">
        <v>541</v>
      </c>
      <c r="D867" s="226"/>
      <c r="E867" s="227">
        <v>1</v>
      </c>
      <c r="F867" s="225"/>
      <c r="G867" s="225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5"/>
      <c r="S867" s="225"/>
      <c r="T867" s="225"/>
      <c r="U867" s="225"/>
      <c r="V867" s="225"/>
      <c r="W867" s="225"/>
      <c r="X867" s="225"/>
      <c r="Y867" s="216"/>
      <c r="Z867" s="216"/>
      <c r="AA867" s="216"/>
      <c r="AB867" s="216"/>
      <c r="AC867" s="216"/>
      <c r="AD867" s="216"/>
      <c r="AE867" s="216"/>
      <c r="AF867" s="216"/>
      <c r="AG867" s="216" t="s">
        <v>168</v>
      </c>
      <c r="AH867" s="216">
        <v>0</v>
      </c>
      <c r="AI867" s="216"/>
      <c r="AJ867" s="216"/>
      <c r="AK867" s="216"/>
      <c r="AL867" s="216"/>
      <c r="AM867" s="216"/>
      <c r="AN867" s="216"/>
      <c r="AO867" s="216"/>
      <c r="AP867" s="216"/>
      <c r="AQ867" s="216"/>
      <c r="AR867" s="216"/>
      <c r="AS867" s="216"/>
      <c r="AT867" s="216"/>
      <c r="AU867" s="216"/>
      <c r="AV867" s="216"/>
      <c r="AW867" s="216"/>
      <c r="AX867" s="216"/>
      <c r="AY867" s="216"/>
      <c r="AZ867" s="216"/>
      <c r="BA867" s="216"/>
      <c r="BB867" s="216"/>
      <c r="BC867" s="216"/>
      <c r="BD867" s="216"/>
      <c r="BE867" s="216"/>
      <c r="BF867" s="216"/>
      <c r="BG867" s="216"/>
      <c r="BH867" s="216"/>
    </row>
    <row r="868" spans="1:60" outlineLevel="1" x14ac:dyDescent="0.2">
      <c r="A868" s="235">
        <v>110</v>
      </c>
      <c r="B868" s="236" t="s">
        <v>649</v>
      </c>
      <c r="C868" s="246" t="s">
        <v>650</v>
      </c>
      <c r="D868" s="237" t="s">
        <v>241</v>
      </c>
      <c r="E868" s="238">
        <v>9.6430000000000002E-2</v>
      </c>
      <c r="F868" s="239"/>
      <c r="G868" s="240">
        <f>ROUND(E868*F868,2)</f>
        <v>0</v>
      </c>
      <c r="H868" s="239"/>
      <c r="I868" s="240">
        <f>ROUND(E868*H868,2)</f>
        <v>0</v>
      </c>
      <c r="J868" s="239"/>
      <c r="K868" s="240">
        <f>ROUND(E868*J868,2)</f>
        <v>0</v>
      </c>
      <c r="L868" s="240">
        <v>21</v>
      </c>
      <c r="M868" s="240">
        <f>G868*(1+L868/100)</f>
        <v>0</v>
      </c>
      <c r="N868" s="240">
        <v>0</v>
      </c>
      <c r="O868" s="240">
        <f>ROUND(E868*N868,2)</f>
        <v>0</v>
      </c>
      <c r="P868" s="240">
        <v>0</v>
      </c>
      <c r="Q868" s="240">
        <f>ROUND(E868*P868,2)</f>
        <v>0</v>
      </c>
      <c r="R868" s="240" t="s">
        <v>630</v>
      </c>
      <c r="S868" s="240" t="s">
        <v>154</v>
      </c>
      <c r="T868" s="241" t="s">
        <v>154</v>
      </c>
      <c r="U868" s="225">
        <v>1.47</v>
      </c>
      <c r="V868" s="225">
        <f>ROUND(E868*U868,2)</f>
        <v>0.14000000000000001</v>
      </c>
      <c r="W868" s="225"/>
      <c r="X868" s="225" t="s">
        <v>576</v>
      </c>
      <c r="Y868" s="216"/>
      <c r="Z868" s="216"/>
      <c r="AA868" s="216"/>
      <c r="AB868" s="216"/>
      <c r="AC868" s="216"/>
      <c r="AD868" s="216"/>
      <c r="AE868" s="216"/>
      <c r="AF868" s="216"/>
      <c r="AG868" s="216" t="s">
        <v>577</v>
      </c>
      <c r="AH868" s="216"/>
      <c r="AI868" s="216"/>
      <c r="AJ868" s="216"/>
      <c r="AK868" s="216"/>
      <c r="AL868" s="216"/>
      <c r="AM868" s="216"/>
      <c r="AN868" s="216"/>
      <c r="AO868" s="216"/>
      <c r="AP868" s="216"/>
      <c r="AQ868" s="216"/>
      <c r="AR868" s="216"/>
      <c r="AS868" s="216"/>
      <c r="AT868" s="216"/>
      <c r="AU868" s="216"/>
      <c r="AV868" s="216"/>
      <c r="AW868" s="216"/>
      <c r="AX868" s="216"/>
      <c r="AY868" s="216"/>
      <c r="AZ868" s="216"/>
      <c r="BA868" s="216"/>
      <c r="BB868" s="216"/>
      <c r="BC868" s="216"/>
      <c r="BD868" s="216"/>
      <c r="BE868" s="216"/>
      <c r="BF868" s="216"/>
      <c r="BG868" s="216"/>
      <c r="BH868" s="216"/>
    </row>
    <row r="869" spans="1:60" outlineLevel="1" x14ac:dyDescent="0.2">
      <c r="A869" s="223"/>
      <c r="B869" s="224"/>
      <c r="C869" s="263" t="s">
        <v>651</v>
      </c>
      <c r="D869" s="254"/>
      <c r="E869" s="254"/>
      <c r="F869" s="254"/>
      <c r="G869" s="254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5"/>
      <c r="S869" s="225"/>
      <c r="T869" s="225"/>
      <c r="U869" s="225"/>
      <c r="V869" s="225"/>
      <c r="W869" s="225"/>
      <c r="X869" s="225"/>
      <c r="Y869" s="216"/>
      <c r="Z869" s="216"/>
      <c r="AA869" s="216"/>
      <c r="AB869" s="216"/>
      <c r="AC869" s="216"/>
      <c r="AD869" s="216"/>
      <c r="AE869" s="216"/>
      <c r="AF869" s="216"/>
      <c r="AG869" s="216" t="s">
        <v>196</v>
      </c>
      <c r="AH869" s="216"/>
      <c r="AI869" s="216"/>
      <c r="AJ869" s="216"/>
      <c r="AK869" s="216"/>
      <c r="AL869" s="216"/>
      <c r="AM869" s="216"/>
      <c r="AN869" s="216"/>
      <c r="AO869" s="216"/>
      <c r="AP869" s="216"/>
      <c r="AQ869" s="216"/>
      <c r="AR869" s="216"/>
      <c r="AS869" s="216"/>
      <c r="AT869" s="216"/>
      <c r="AU869" s="216"/>
      <c r="AV869" s="216"/>
      <c r="AW869" s="216"/>
      <c r="AX869" s="216"/>
      <c r="AY869" s="216"/>
      <c r="AZ869" s="216"/>
      <c r="BA869" s="216"/>
      <c r="BB869" s="216"/>
      <c r="BC869" s="216"/>
      <c r="BD869" s="216"/>
      <c r="BE869" s="216"/>
      <c r="BF869" s="216"/>
      <c r="BG869" s="216"/>
      <c r="BH869" s="216"/>
    </row>
    <row r="870" spans="1:60" outlineLevel="1" x14ac:dyDescent="0.2">
      <c r="A870" s="223"/>
      <c r="B870" s="224"/>
      <c r="C870" s="248" t="s">
        <v>579</v>
      </c>
      <c r="D870" s="226"/>
      <c r="E870" s="227"/>
      <c r="F870" s="225"/>
      <c r="G870" s="225"/>
      <c r="H870" s="225"/>
      <c r="I870" s="225"/>
      <c r="J870" s="225"/>
      <c r="K870" s="225"/>
      <c r="L870" s="225"/>
      <c r="M870" s="225"/>
      <c r="N870" s="225"/>
      <c r="O870" s="225"/>
      <c r="P870" s="225"/>
      <c r="Q870" s="225"/>
      <c r="R870" s="225"/>
      <c r="S870" s="225"/>
      <c r="T870" s="225"/>
      <c r="U870" s="225"/>
      <c r="V870" s="225"/>
      <c r="W870" s="225"/>
      <c r="X870" s="225"/>
      <c r="Y870" s="216"/>
      <c r="Z870" s="216"/>
      <c r="AA870" s="216"/>
      <c r="AB870" s="216"/>
      <c r="AC870" s="216"/>
      <c r="AD870" s="216"/>
      <c r="AE870" s="216"/>
      <c r="AF870" s="216"/>
      <c r="AG870" s="216" t="s">
        <v>168</v>
      </c>
      <c r="AH870" s="216">
        <v>0</v>
      </c>
      <c r="AI870" s="216"/>
      <c r="AJ870" s="216"/>
      <c r="AK870" s="216"/>
      <c r="AL870" s="216"/>
      <c r="AM870" s="216"/>
      <c r="AN870" s="216"/>
      <c r="AO870" s="216"/>
      <c r="AP870" s="216"/>
      <c r="AQ870" s="216"/>
      <c r="AR870" s="216"/>
      <c r="AS870" s="216"/>
      <c r="AT870" s="216"/>
      <c r="AU870" s="216"/>
      <c r="AV870" s="216"/>
      <c r="AW870" s="216"/>
      <c r="AX870" s="216"/>
      <c r="AY870" s="216"/>
      <c r="AZ870" s="216"/>
      <c r="BA870" s="216"/>
      <c r="BB870" s="216"/>
      <c r="BC870" s="216"/>
      <c r="BD870" s="216"/>
      <c r="BE870" s="216"/>
      <c r="BF870" s="216"/>
      <c r="BG870" s="216"/>
      <c r="BH870" s="216"/>
    </row>
    <row r="871" spans="1:60" outlineLevel="1" x14ac:dyDescent="0.2">
      <c r="A871" s="223"/>
      <c r="B871" s="224"/>
      <c r="C871" s="248" t="s">
        <v>652</v>
      </c>
      <c r="D871" s="226"/>
      <c r="E871" s="227"/>
      <c r="F871" s="225"/>
      <c r="G871" s="225"/>
      <c r="H871" s="225"/>
      <c r="I871" s="225"/>
      <c r="J871" s="225"/>
      <c r="K871" s="225"/>
      <c r="L871" s="225"/>
      <c r="M871" s="225"/>
      <c r="N871" s="225"/>
      <c r="O871" s="225"/>
      <c r="P871" s="225"/>
      <c r="Q871" s="225"/>
      <c r="R871" s="225"/>
      <c r="S871" s="225"/>
      <c r="T871" s="225"/>
      <c r="U871" s="225"/>
      <c r="V871" s="225"/>
      <c r="W871" s="225"/>
      <c r="X871" s="225"/>
      <c r="Y871" s="216"/>
      <c r="Z871" s="216"/>
      <c r="AA871" s="216"/>
      <c r="AB871" s="216"/>
      <c r="AC871" s="216"/>
      <c r="AD871" s="216"/>
      <c r="AE871" s="216"/>
      <c r="AF871" s="216"/>
      <c r="AG871" s="216" t="s">
        <v>168</v>
      </c>
      <c r="AH871" s="216">
        <v>0</v>
      </c>
      <c r="AI871" s="216"/>
      <c r="AJ871" s="216"/>
      <c r="AK871" s="216"/>
      <c r="AL871" s="216"/>
      <c r="AM871" s="216"/>
      <c r="AN871" s="216"/>
      <c r="AO871" s="216"/>
      <c r="AP871" s="216"/>
      <c r="AQ871" s="216"/>
      <c r="AR871" s="216"/>
      <c r="AS871" s="216"/>
      <c r="AT871" s="216"/>
      <c r="AU871" s="216"/>
      <c r="AV871" s="216"/>
      <c r="AW871" s="216"/>
      <c r="AX871" s="216"/>
      <c r="AY871" s="216"/>
      <c r="AZ871" s="216"/>
      <c r="BA871" s="216"/>
      <c r="BB871" s="216"/>
      <c r="BC871" s="216"/>
      <c r="BD871" s="216"/>
      <c r="BE871" s="216"/>
      <c r="BF871" s="216"/>
      <c r="BG871" s="216"/>
      <c r="BH871" s="216"/>
    </row>
    <row r="872" spans="1:60" outlineLevel="1" x14ac:dyDescent="0.2">
      <c r="A872" s="223"/>
      <c r="B872" s="224"/>
      <c r="C872" s="248" t="s">
        <v>653</v>
      </c>
      <c r="D872" s="226"/>
      <c r="E872" s="227">
        <v>9.6430000000000002E-2</v>
      </c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  <c r="P872" s="225"/>
      <c r="Q872" s="225"/>
      <c r="R872" s="225"/>
      <c r="S872" s="225"/>
      <c r="T872" s="225"/>
      <c r="U872" s="225"/>
      <c r="V872" s="225"/>
      <c r="W872" s="225"/>
      <c r="X872" s="225"/>
      <c r="Y872" s="216"/>
      <c r="Z872" s="216"/>
      <c r="AA872" s="216"/>
      <c r="AB872" s="216"/>
      <c r="AC872" s="216"/>
      <c r="AD872" s="216"/>
      <c r="AE872" s="216"/>
      <c r="AF872" s="216"/>
      <c r="AG872" s="216" t="s">
        <v>168</v>
      </c>
      <c r="AH872" s="216">
        <v>0</v>
      </c>
      <c r="AI872" s="216"/>
      <c r="AJ872" s="216"/>
      <c r="AK872" s="216"/>
      <c r="AL872" s="216"/>
      <c r="AM872" s="216"/>
      <c r="AN872" s="216"/>
      <c r="AO872" s="216"/>
      <c r="AP872" s="216"/>
      <c r="AQ872" s="216"/>
      <c r="AR872" s="216"/>
      <c r="AS872" s="216"/>
      <c r="AT872" s="216"/>
      <c r="AU872" s="216"/>
      <c r="AV872" s="216"/>
      <c r="AW872" s="216"/>
      <c r="AX872" s="216"/>
      <c r="AY872" s="216"/>
      <c r="AZ872" s="216"/>
      <c r="BA872" s="216"/>
      <c r="BB872" s="216"/>
      <c r="BC872" s="216"/>
      <c r="BD872" s="216"/>
      <c r="BE872" s="216"/>
      <c r="BF872" s="216"/>
      <c r="BG872" s="216"/>
      <c r="BH872" s="216"/>
    </row>
    <row r="873" spans="1:60" x14ac:dyDescent="0.2">
      <c r="A873" s="229" t="s">
        <v>149</v>
      </c>
      <c r="B873" s="230" t="s">
        <v>104</v>
      </c>
      <c r="C873" s="245" t="s">
        <v>105</v>
      </c>
      <c r="D873" s="231"/>
      <c r="E873" s="232"/>
      <c r="F873" s="233"/>
      <c r="G873" s="233">
        <f>SUMIF(AG874:AG900,"&lt;&gt;NOR",G874:G900)</f>
        <v>0</v>
      </c>
      <c r="H873" s="233"/>
      <c r="I873" s="233">
        <f>SUM(I874:I900)</f>
        <v>0</v>
      </c>
      <c r="J873" s="233"/>
      <c r="K873" s="233">
        <f>SUM(K874:K900)</f>
        <v>0</v>
      </c>
      <c r="L873" s="233"/>
      <c r="M873" s="233">
        <f>SUM(M874:M900)</f>
        <v>0</v>
      </c>
      <c r="N873" s="233"/>
      <c r="O873" s="233">
        <f>SUM(O874:O900)</f>
        <v>0.2</v>
      </c>
      <c r="P873" s="233"/>
      <c r="Q873" s="233">
        <f>SUM(Q874:Q900)</f>
        <v>0</v>
      </c>
      <c r="R873" s="233"/>
      <c r="S873" s="233"/>
      <c r="T873" s="234"/>
      <c r="U873" s="228"/>
      <c r="V873" s="228">
        <f>SUM(V874:V900)</f>
        <v>50.96</v>
      </c>
      <c r="W873" s="228"/>
      <c r="X873" s="228"/>
      <c r="AG873" t="s">
        <v>150</v>
      </c>
    </row>
    <row r="874" spans="1:60" ht="22.5" outlineLevel="1" x14ac:dyDescent="0.2">
      <c r="A874" s="235">
        <v>111</v>
      </c>
      <c r="B874" s="236" t="s">
        <v>654</v>
      </c>
      <c r="C874" s="246" t="s">
        <v>655</v>
      </c>
      <c r="D874" s="237" t="s">
        <v>252</v>
      </c>
      <c r="E874" s="238">
        <v>54.961500000000001</v>
      </c>
      <c r="F874" s="239"/>
      <c r="G874" s="240">
        <f>ROUND(E874*F874,2)</f>
        <v>0</v>
      </c>
      <c r="H874" s="239"/>
      <c r="I874" s="240">
        <f>ROUND(E874*H874,2)</f>
        <v>0</v>
      </c>
      <c r="J874" s="239"/>
      <c r="K874" s="240">
        <f>ROUND(E874*J874,2)</f>
        <v>0</v>
      </c>
      <c r="L874" s="240">
        <v>21</v>
      </c>
      <c r="M874" s="240">
        <f>G874*(1+L874/100)</f>
        <v>0</v>
      </c>
      <c r="N874" s="240">
        <v>3.0100000000000001E-3</v>
      </c>
      <c r="O874" s="240">
        <f>ROUND(E874*N874,2)</f>
        <v>0.17</v>
      </c>
      <c r="P874" s="240">
        <v>0</v>
      </c>
      <c r="Q874" s="240">
        <f>ROUND(E874*P874,2)</f>
        <v>0</v>
      </c>
      <c r="R874" s="240" t="s">
        <v>656</v>
      </c>
      <c r="S874" s="240" t="s">
        <v>154</v>
      </c>
      <c r="T874" s="241" t="s">
        <v>154</v>
      </c>
      <c r="U874" s="225">
        <v>0.8024</v>
      </c>
      <c r="V874" s="225">
        <f>ROUND(E874*U874,2)</f>
        <v>44.1</v>
      </c>
      <c r="W874" s="225"/>
      <c r="X874" s="225" t="s">
        <v>193</v>
      </c>
      <c r="Y874" s="216"/>
      <c r="Z874" s="216"/>
      <c r="AA874" s="216"/>
      <c r="AB874" s="216"/>
      <c r="AC874" s="216"/>
      <c r="AD874" s="216"/>
      <c r="AE874" s="216"/>
      <c r="AF874" s="216"/>
      <c r="AG874" s="216" t="s">
        <v>194</v>
      </c>
      <c r="AH874" s="216"/>
      <c r="AI874" s="216"/>
      <c r="AJ874" s="216"/>
      <c r="AK874" s="216"/>
      <c r="AL874" s="216"/>
      <c r="AM874" s="216"/>
      <c r="AN874" s="216"/>
      <c r="AO874" s="216"/>
      <c r="AP874" s="216"/>
      <c r="AQ874" s="216"/>
      <c r="AR874" s="216"/>
      <c r="AS874" s="216"/>
      <c r="AT874" s="216"/>
      <c r="AU874" s="216"/>
      <c r="AV874" s="216"/>
      <c r="AW874" s="216"/>
      <c r="AX874" s="216"/>
      <c r="AY874" s="216"/>
      <c r="AZ874" s="216"/>
      <c r="BA874" s="216"/>
      <c r="BB874" s="216"/>
      <c r="BC874" s="216"/>
      <c r="BD874" s="216"/>
      <c r="BE874" s="216"/>
      <c r="BF874" s="216"/>
      <c r="BG874" s="216"/>
      <c r="BH874" s="216"/>
    </row>
    <row r="875" spans="1:60" outlineLevel="1" x14ac:dyDescent="0.2">
      <c r="A875" s="223"/>
      <c r="B875" s="224"/>
      <c r="C875" s="263" t="s">
        <v>657</v>
      </c>
      <c r="D875" s="254"/>
      <c r="E875" s="254"/>
      <c r="F875" s="254"/>
      <c r="G875" s="254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  <c r="R875" s="225"/>
      <c r="S875" s="225"/>
      <c r="T875" s="225"/>
      <c r="U875" s="225"/>
      <c r="V875" s="225"/>
      <c r="W875" s="225"/>
      <c r="X875" s="225"/>
      <c r="Y875" s="216"/>
      <c r="Z875" s="216"/>
      <c r="AA875" s="216"/>
      <c r="AB875" s="216"/>
      <c r="AC875" s="216"/>
      <c r="AD875" s="216"/>
      <c r="AE875" s="216"/>
      <c r="AF875" s="216"/>
      <c r="AG875" s="216" t="s">
        <v>196</v>
      </c>
      <c r="AH875" s="216"/>
      <c r="AI875" s="216"/>
      <c r="AJ875" s="216"/>
      <c r="AK875" s="216"/>
      <c r="AL875" s="216"/>
      <c r="AM875" s="216"/>
      <c r="AN875" s="216"/>
      <c r="AO875" s="216"/>
      <c r="AP875" s="216"/>
      <c r="AQ875" s="216"/>
      <c r="AR875" s="216"/>
      <c r="AS875" s="216"/>
      <c r="AT875" s="216"/>
      <c r="AU875" s="216"/>
      <c r="AV875" s="216"/>
      <c r="AW875" s="216"/>
      <c r="AX875" s="216"/>
      <c r="AY875" s="216"/>
      <c r="AZ875" s="216"/>
      <c r="BA875" s="216"/>
      <c r="BB875" s="216"/>
      <c r="BC875" s="216"/>
      <c r="BD875" s="216"/>
      <c r="BE875" s="216"/>
      <c r="BF875" s="216"/>
      <c r="BG875" s="216"/>
      <c r="BH875" s="216"/>
    </row>
    <row r="876" spans="1:60" outlineLevel="1" x14ac:dyDescent="0.2">
      <c r="A876" s="223"/>
      <c r="B876" s="224"/>
      <c r="C876" s="264" t="s">
        <v>658</v>
      </c>
      <c r="D876" s="255"/>
      <c r="E876" s="255"/>
      <c r="F876" s="255"/>
      <c r="G876" s="25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225"/>
      <c r="W876" s="225"/>
      <c r="X876" s="225"/>
      <c r="Y876" s="216"/>
      <c r="Z876" s="216"/>
      <c r="AA876" s="216"/>
      <c r="AB876" s="216"/>
      <c r="AC876" s="216"/>
      <c r="AD876" s="216"/>
      <c r="AE876" s="216"/>
      <c r="AF876" s="216"/>
      <c r="AG876" s="216" t="s">
        <v>159</v>
      </c>
      <c r="AH876" s="216"/>
      <c r="AI876" s="216"/>
      <c r="AJ876" s="216"/>
      <c r="AK876" s="216"/>
      <c r="AL876" s="216"/>
      <c r="AM876" s="216"/>
      <c r="AN876" s="216"/>
      <c r="AO876" s="216"/>
      <c r="AP876" s="216"/>
      <c r="AQ876" s="216"/>
      <c r="AR876" s="216"/>
      <c r="AS876" s="216"/>
      <c r="AT876" s="216"/>
      <c r="AU876" s="216"/>
      <c r="AV876" s="216"/>
      <c r="AW876" s="216"/>
      <c r="AX876" s="216"/>
      <c r="AY876" s="216"/>
      <c r="AZ876" s="216"/>
      <c r="BA876" s="216"/>
      <c r="BB876" s="216"/>
      <c r="BC876" s="216"/>
      <c r="BD876" s="216"/>
      <c r="BE876" s="216"/>
      <c r="BF876" s="216"/>
      <c r="BG876" s="216"/>
      <c r="BH876" s="216"/>
    </row>
    <row r="877" spans="1:60" outlineLevel="1" x14ac:dyDescent="0.2">
      <c r="A877" s="223"/>
      <c r="B877" s="224"/>
      <c r="C877" s="248" t="s">
        <v>198</v>
      </c>
      <c r="D877" s="226"/>
      <c r="E877" s="227"/>
      <c r="F877" s="225"/>
      <c r="G877" s="225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  <c r="U877" s="225"/>
      <c r="V877" s="225"/>
      <c r="W877" s="225"/>
      <c r="X877" s="225"/>
      <c r="Y877" s="216"/>
      <c r="Z877" s="216"/>
      <c r="AA877" s="216"/>
      <c r="AB877" s="216"/>
      <c r="AC877" s="216"/>
      <c r="AD877" s="216"/>
      <c r="AE877" s="216"/>
      <c r="AF877" s="216"/>
      <c r="AG877" s="216" t="s">
        <v>168</v>
      </c>
      <c r="AH877" s="216">
        <v>0</v>
      </c>
      <c r="AI877" s="216"/>
      <c r="AJ877" s="216"/>
      <c r="AK877" s="216"/>
      <c r="AL877" s="216"/>
      <c r="AM877" s="216"/>
      <c r="AN877" s="216"/>
      <c r="AO877" s="216"/>
      <c r="AP877" s="216"/>
      <c r="AQ877" s="216"/>
      <c r="AR877" s="216"/>
      <c r="AS877" s="216"/>
      <c r="AT877" s="216"/>
      <c r="AU877" s="216"/>
      <c r="AV877" s="216"/>
      <c r="AW877" s="216"/>
      <c r="AX877" s="216"/>
      <c r="AY877" s="216"/>
      <c r="AZ877" s="216"/>
      <c r="BA877" s="216"/>
      <c r="BB877" s="216"/>
      <c r="BC877" s="216"/>
      <c r="BD877" s="216"/>
      <c r="BE877" s="216"/>
      <c r="BF877" s="216"/>
      <c r="BG877" s="216"/>
      <c r="BH877" s="216"/>
    </row>
    <row r="878" spans="1:60" ht="22.5" outlineLevel="1" x14ac:dyDescent="0.2">
      <c r="A878" s="223"/>
      <c r="B878" s="224"/>
      <c r="C878" s="248" t="s">
        <v>387</v>
      </c>
      <c r="D878" s="226"/>
      <c r="E878" s="227"/>
      <c r="F878" s="225"/>
      <c r="G878" s="225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  <c r="U878" s="225"/>
      <c r="V878" s="225"/>
      <c r="W878" s="225"/>
      <c r="X878" s="225"/>
      <c r="Y878" s="216"/>
      <c r="Z878" s="216"/>
      <c r="AA878" s="216"/>
      <c r="AB878" s="216"/>
      <c r="AC878" s="216"/>
      <c r="AD878" s="216"/>
      <c r="AE878" s="216"/>
      <c r="AF878" s="216"/>
      <c r="AG878" s="216" t="s">
        <v>168</v>
      </c>
      <c r="AH878" s="216">
        <v>0</v>
      </c>
      <c r="AI878" s="216"/>
      <c r="AJ878" s="216"/>
      <c r="AK878" s="216"/>
      <c r="AL878" s="216"/>
      <c r="AM878" s="216"/>
      <c r="AN878" s="216"/>
      <c r="AO878" s="216"/>
      <c r="AP878" s="216"/>
      <c r="AQ878" s="216"/>
      <c r="AR878" s="216"/>
      <c r="AS878" s="216"/>
      <c r="AT878" s="216"/>
      <c r="AU878" s="216"/>
      <c r="AV878" s="216"/>
      <c r="AW878" s="216"/>
      <c r="AX878" s="216"/>
      <c r="AY878" s="216"/>
      <c r="AZ878" s="216"/>
      <c r="BA878" s="216"/>
      <c r="BB878" s="216"/>
      <c r="BC878" s="216"/>
      <c r="BD878" s="216"/>
      <c r="BE878" s="216"/>
      <c r="BF878" s="216"/>
      <c r="BG878" s="216"/>
      <c r="BH878" s="216"/>
    </row>
    <row r="879" spans="1:60" ht="22.5" outlineLevel="1" x14ac:dyDescent="0.2">
      <c r="A879" s="223"/>
      <c r="B879" s="224"/>
      <c r="C879" s="248" t="s">
        <v>659</v>
      </c>
      <c r="D879" s="226"/>
      <c r="E879" s="227"/>
      <c r="F879" s="225"/>
      <c r="G879" s="225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  <c r="U879" s="225"/>
      <c r="V879" s="225"/>
      <c r="W879" s="225"/>
      <c r="X879" s="225"/>
      <c r="Y879" s="216"/>
      <c r="Z879" s="216"/>
      <c r="AA879" s="216"/>
      <c r="AB879" s="216"/>
      <c r="AC879" s="216"/>
      <c r="AD879" s="216"/>
      <c r="AE879" s="216"/>
      <c r="AF879" s="216"/>
      <c r="AG879" s="216" t="s">
        <v>168</v>
      </c>
      <c r="AH879" s="216">
        <v>0</v>
      </c>
      <c r="AI879" s="216"/>
      <c r="AJ879" s="216"/>
      <c r="AK879" s="216"/>
      <c r="AL879" s="216"/>
      <c r="AM879" s="216"/>
      <c r="AN879" s="216"/>
      <c r="AO879" s="216"/>
      <c r="AP879" s="216"/>
      <c r="AQ879" s="216"/>
      <c r="AR879" s="216"/>
      <c r="AS879" s="216"/>
      <c r="AT879" s="216"/>
      <c r="AU879" s="216"/>
      <c r="AV879" s="216"/>
      <c r="AW879" s="216"/>
      <c r="AX879" s="216"/>
      <c r="AY879" s="216"/>
      <c r="AZ879" s="216"/>
      <c r="BA879" s="216"/>
      <c r="BB879" s="216"/>
      <c r="BC879" s="216"/>
      <c r="BD879" s="216"/>
      <c r="BE879" s="216"/>
      <c r="BF879" s="216"/>
      <c r="BG879" s="216"/>
      <c r="BH879" s="216"/>
    </row>
    <row r="880" spans="1:60" outlineLevel="1" x14ac:dyDescent="0.2">
      <c r="A880" s="223"/>
      <c r="B880" s="224"/>
      <c r="C880" s="248" t="s">
        <v>199</v>
      </c>
      <c r="D880" s="226"/>
      <c r="E880" s="227"/>
      <c r="F880" s="225"/>
      <c r="G880" s="225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225"/>
      <c r="W880" s="225"/>
      <c r="X880" s="225"/>
      <c r="Y880" s="216"/>
      <c r="Z880" s="216"/>
      <c r="AA880" s="216"/>
      <c r="AB880" s="216"/>
      <c r="AC880" s="216"/>
      <c r="AD880" s="216"/>
      <c r="AE880" s="216"/>
      <c r="AF880" s="216"/>
      <c r="AG880" s="216" t="s">
        <v>168</v>
      </c>
      <c r="AH880" s="216">
        <v>0</v>
      </c>
      <c r="AI880" s="216"/>
      <c r="AJ880" s="216"/>
      <c r="AK880" s="216"/>
      <c r="AL880" s="216"/>
      <c r="AM880" s="216"/>
      <c r="AN880" s="216"/>
      <c r="AO880" s="216"/>
      <c r="AP880" s="216"/>
      <c r="AQ880" s="216"/>
      <c r="AR880" s="216"/>
      <c r="AS880" s="216"/>
      <c r="AT880" s="216"/>
      <c r="AU880" s="216"/>
      <c r="AV880" s="216"/>
      <c r="AW880" s="216"/>
      <c r="AX880" s="216"/>
      <c r="AY880" s="216"/>
      <c r="AZ880" s="216"/>
      <c r="BA880" s="216"/>
      <c r="BB880" s="216"/>
      <c r="BC880" s="216"/>
      <c r="BD880" s="216"/>
      <c r="BE880" s="216"/>
      <c r="BF880" s="216"/>
      <c r="BG880" s="216"/>
      <c r="BH880" s="216"/>
    </row>
    <row r="881" spans="1:60" outlineLevel="1" x14ac:dyDescent="0.2">
      <c r="A881" s="223"/>
      <c r="B881" s="224"/>
      <c r="C881" s="248" t="s">
        <v>340</v>
      </c>
      <c r="D881" s="226"/>
      <c r="E881" s="227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5"/>
      <c r="Y881" s="216"/>
      <c r="Z881" s="216"/>
      <c r="AA881" s="216"/>
      <c r="AB881" s="216"/>
      <c r="AC881" s="216"/>
      <c r="AD881" s="216"/>
      <c r="AE881" s="216"/>
      <c r="AF881" s="216"/>
      <c r="AG881" s="216" t="s">
        <v>168</v>
      </c>
      <c r="AH881" s="216">
        <v>0</v>
      </c>
      <c r="AI881" s="216"/>
      <c r="AJ881" s="216"/>
      <c r="AK881" s="216"/>
      <c r="AL881" s="216"/>
      <c r="AM881" s="216"/>
      <c r="AN881" s="216"/>
      <c r="AO881" s="216"/>
      <c r="AP881" s="216"/>
      <c r="AQ881" s="216"/>
      <c r="AR881" s="216"/>
      <c r="AS881" s="216"/>
      <c r="AT881" s="216"/>
      <c r="AU881" s="216"/>
      <c r="AV881" s="216"/>
      <c r="AW881" s="216"/>
      <c r="AX881" s="216"/>
      <c r="AY881" s="216"/>
      <c r="AZ881" s="216"/>
      <c r="BA881" s="216"/>
      <c r="BB881" s="216"/>
      <c r="BC881" s="216"/>
      <c r="BD881" s="216"/>
      <c r="BE881" s="216"/>
      <c r="BF881" s="216"/>
      <c r="BG881" s="216"/>
      <c r="BH881" s="216"/>
    </row>
    <row r="882" spans="1:60" outlineLevel="1" x14ac:dyDescent="0.2">
      <c r="A882" s="223"/>
      <c r="B882" s="224"/>
      <c r="C882" s="248" t="s">
        <v>415</v>
      </c>
      <c r="D882" s="226"/>
      <c r="E882" s="227">
        <v>25.495000000000001</v>
      </c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  <c r="U882" s="225"/>
      <c r="V882" s="225"/>
      <c r="W882" s="225"/>
      <c r="X882" s="225"/>
      <c r="Y882" s="216"/>
      <c r="Z882" s="216"/>
      <c r="AA882" s="216"/>
      <c r="AB882" s="216"/>
      <c r="AC882" s="216"/>
      <c r="AD882" s="216"/>
      <c r="AE882" s="216"/>
      <c r="AF882" s="216"/>
      <c r="AG882" s="216" t="s">
        <v>168</v>
      </c>
      <c r="AH882" s="216">
        <v>0</v>
      </c>
      <c r="AI882" s="216"/>
      <c r="AJ882" s="216"/>
      <c r="AK882" s="216"/>
      <c r="AL882" s="216"/>
      <c r="AM882" s="216"/>
      <c r="AN882" s="216"/>
      <c r="AO882" s="216"/>
      <c r="AP882" s="216"/>
      <c r="AQ882" s="216"/>
      <c r="AR882" s="216"/>
      <c r="AS882" s="216"/>
      <c r="AT882" s="216"/>
      <c r="AU882" s="216"/>
      <c r="AV882" s="216"/>
      <c r="AW882" s="216"/>
      <c r="AX882" s="216"/>
      <c r="AY882" s="216"/>
      <c r="AZ882" s="216"/>
      <c r="BA882" s="216"/>
      <c r="BB882" s="216"/>
      <c r="BC882" s="216"/>
      <c r="BD882" s="216"/>
      <c r="BE882" s="216"/>
      <c r="BF882" s="216"/>
      <c r="BG882" s="216"/>
      <c r="BH882" s="216"/>
    </row>
    <row r="883" spans="1:60" outlineLevel="1" x14ac:dyDescent="0.2">
      <c r="A883" s="223"/>
      <c r="B883" s="224"/>
      <c r="C883" s="248" t="s">
        <v>416</v>
      </c>
      <c r="D883" s="226"/>
      <c r="E883" s="227">
        <v>10.154999999999999</v>
      </c>
      <c r="F883" s="225"/>
      <c r="G883" s="225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  <c r="U883" s="225"/>
      <c r="V883" s="225"/>
      <c r="W883" s="225"/>
      <c r="X883" s="225"/>
      <c r="Y883" s="216"/>
      <c r="Z883" s="216"/>
      <c r="AA883" s="216"/>
      <c r="AB883" s="216"/>
      <c r="AC883" s="216"/>
      <c r="AD883" s="216"/>
      <c r="AE883" s="216"/>
      <c r="AF883" s="216"/>
      <c r="AG883" s="216" t="s">
        <v>168</v>
      </c>
      <c r="AH883" s="216">
        <v>0</v>
      </c>
      <c r="AI883" s="216"/>
      <c r="AJ883" s="216"/>
      <c r="AK883" s="216"/>
      <c r="AL883" s="216"/>
      <c r="AM883" s="216"/>
      <c r="AN883" s="216"/>
      <c r="AO883" s="216"/>
      <c r="AP883" s="216"/>
      <c r="AQ883" s="216"/>
      <c r="AR883" s="216"/>
      <c r="AS883" s="216"/>
      <c r="AT883" s="216"/>
      <c r="AU883" s="216"/>
      <c r="AV883" s="216"/>
      <c r="AW883" s="216"/>
      <c r="AX883" s="216"/>
      <c r="AY883" s="216"/>
      <c r="AZ883" s="216"/>
      <c r="BA883" s="216"/>
      <c r="BB883" s="216"/>
      <c r="BC883" s="216"/>
      <c r="BD883" s="216"/>
      <c r="BE883" s="216"/>
      <c r="BF883" s="216"/>
      <c r="BG883" s="216"/>
      <c r="BH883" s="216"/>
    </row>
    <row r="884" spans="1:60" outlineLevel="1" x14ac:dyDescent="0.2">
      <c r="A884" s="223"/>
      <c r="B884" s="224"/>
      <c r="C884" s="265" t="s">
        <v>232</v>
      </c>
      <c r="D884" s="252"/>
      <c r="E884" s="253">
        <v>35.65</v>
      </c>
      <c r="F884" s="225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5"/>
      <c r="Y884" s="216"/>
      <c r="Z884" s="216"/>
      <c r="AA884" s="216"/>
      <c r="AB884" s="216"/>
      <c r="AC884" s="216"/>
      <c r="AD884" s="216"/>
      <c r="AE884" s="216"/>
      <c r="AF884" s="216"/>
      <c r="AG884" s="216" t="s">
        <v>168</v>
      </c>
      <c r="AH884" s="216">
        <v>1</v>
      </c>
      <c r="AI884" s="216"/>
      <c r="AJ884" s="216"/>
      <c r="AK884" s="216"/>
      <c r="AL884" s="216"/>
      <c r="AM884" s="216"/>
      <c r="AN884" s="216"/>
      <c r="AO884" s="216"/>
      <c r="AP884" s="216"/>
      <c r="AQ884" s="216"/>
      <c r="AR884" s="216"/>
      <c r="AS884" s="216"/>
      <c r="AT884" s="216"/>
      <c r="AU884" s="216"/>
      <c r="AV884" s="216"/>
      <c r="AW884" s="216"/>
      <c r="AX884" s="216"/>
      <c r="AY884" s="216"/>
      <c r="AZ884" s="216"/>
      <c r="BA884" s="216"/>
      <c r="BB884" s="216"/>
      <c r="BC884" s="216"/>
      <c r="BD884" s="216"/>
      <c r="BE884" s="216"/>
      <c r="BF884" s="216"/>
      <c r="BG884" s="216"/>
      <c r="BH884" s="216"/>
    </row>
    <row r="885" spans="1:60" outlineLevel="1" x14ac:dyDescent="0.2">
      <c r="A885" s="223"/>
      <c r="B885" s="224"/>
      <c r="C885" s="248" t="s">
        <v>346</v>
      </c>
      <c r="D885" s="226"/>
      <c r="E885" s="227"/>
      <c r="F885" s="225"/>
      <c r="G885" s="225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  <c r="U885" s="225"/>
      <c r="V885" s="225"/>
      <c r="W885" s="225"/>
      <c r="X885" s="225"/>
      <c r="Y885" s="216"/>
      <c r="Z885" s="216"/>
      <c r="AA885" s="216"/>
      <c r="AB885" s="216"/>
      <c r="AC885" s="216"/>
      <c r="AD885" s="216"/>
      <c r="AE885" s="216"/>
      <c r="AF885" s="216"/>
      <c r="AG885" s="216" t="s">
        <v>168</v>
      </c>
      <c r="AH885" s="216">
        <v>0</v>
      </c>
      <c r="AI885" s="216"/>
      <c r="AJ885" s="216"/>
      <c r="AK885" s="216"/>
      <c r="AL885" s="216"/>
      <c r="AM885" s="216"/>
      <c r="AN885" s="216"/>
      <c r="AO885" s="216"/>
      <c r="AP885" s="216"/>
      <c r="AQ885" s="216"/>
      <c r="AR885" s="216"/>
      <c r="AS885" s="216"/>
      <c r="AT885" s="216"/>
      <c r="AU885" s="216"/>
      <c r="AV885" s="216"/>
      <c r="AW885" s="216"/>
      <c r="AX885" s="216"/>
      <c r="AY885" s="216"/>
      <c r="AZ885" s="216"/>
      <c r="BA885" s="216"/>
      <c r="BB885" s="216"/>
      <c r="BC885" s="216"/>
      <c r="BD885" s="216"/>
      <c r="BE885" s="216"/>
      <c r="BF885" s="216"/>
      <c r="BG885" s="216"/>
      <c r="BH885" s="216"/>
    </row>
    <row r="886" spans="1:60" outlineLevel="1" x14ac:dyDescent="0.2">
      <c r="A886" s="223"/>
      <c r="B886" s="224"/>
      <c r="C886" s="248" t="s">
        <v>417</v>
      </c>
      <c r="D886" s="226"/>
      <c r="E886" s="227">
        <v>14.315</v>
      </c>
      <c r="F886" s="225"/>
      <c r="G886" s="225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  <c r="U886" s="225"/>
      <c r="V886" s="225"/>
      <c r="W886" s="225"/>
      <c r="X886" s="225"/>
      <c r="Y886" s="216"/>
      <c r="Z886" s="216"/>
      <c r="AA886" s="216"/>
      <c r="AB886" s="216"/>
      <c r="AC886" s="216"/>
      <c r="AD886" s="216"/>
      <c r="AE886" s="216"/>
      <c r="AF886" s="216"/>
      <c r="AG886" s="216" t="s">
        <v>168</v>
      </c>
      <c r="AH886" s="216">
        <v>0</v>
      </c>
      <c r="AI886" s="216"/>
      <c r="AJ886" s="216"/>
      <c r="AK886" s="216"/>
      <c r="AL886" s="216"/>
      <c r="AM886" s="216"/>
      <c r="AN886" s="216"/>
      <c r="AO886" s="216"/>
      <c r="AP886" s="216"/>
      <c r="AQ886" s="216"/>
      <c r="AR886" s="216"/>
      <c r="AS886" s="216"/>
      <c r="AT886" s="216"/>
      <c r="AU886" s="216"/>
      <c r="AV886" s="216"/>
      <c r="AW886" s="216"/>
      <c r="AX886" s="216"/>
      <c r="AY886" s="216"/>
      <c r="AZ886" s="216"/>
      <c r="BA886" s="216"/>
      <c r="BB886" s="216"/>
      <c r="BC886" s="216"/>
      <c r="BD886" s="216"/>
      <c r="BE886" s="216"/>
      <c r="BF886" s="216"/>
      <c r="BG886" s="216"/>
      <c r="BH886" s="216"/>
    </row>
    <row r="887" spans="1:60" outlineLevel="1" x14ac:dyDescent="0.2">
      <c r="A887" s="223"/>
      <c r="B887" s="224"/>
      <c r="C887" s="265" t="s">
        <v>232</v>
      </c>
      <c r="D887" s="252"/>
      <c r="E887" s="253">
        <v>14.315</v>
      </c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  <c r="U887" s="225"/>
      <c r="V887" s="225"/>
      <c r="W887" s="225"/>
      <c r="X887" s="225"/>
      <c r="Y887" s="216"/>
      <c r="Z887" s="216"/>
      <c r="AA887" s="216"/>
      <c r="AB887" s="216"/>
      <c r="AC887" s="216"/>
      <c r="AD887" s="216"/>
      <c r="AE887" s="216"/>
      <c r="AF887" s="216"/>
      <c r="AG887" s="216" t="s">
        <v>168</v>
      </c>
      <c r="AH887" s="216">
        <v>1</v>
      </c>
      <c r="AI887" s="216"/>
      <c r="AJ887" s="216"/>
      <c r="AK887" s="216"/>
      <c r="AL887" s="216"/>
      <c r="AM887" s="216"/>
      <c r="AN887" s="216"/>
      <c r="AO887" s="216"/>
      <c r="AP887" s="216"/>
      <c r="AQ887" s="216"/>
      <c r="AR887" s="216"/>
      <c r="AS887" s="216"/>
      <c r="AT887" s="216"/>
      <c r="AU887" s="216"/>
      <c r="AV887" s="216"/>
      <c r="AW887" s="216"/>
      <c r="AX887" s="216"/>
      <c r="AY887" s="216"/>
      <c r="AZ887" s="216"/>
      <c r="BA887" s="216"/>
      <c r="BB887" s="216"/>
      <c r="BC887" s="216"/>
      <c r="BD887" s="216"/>
      <c r="BE887" s="216"/>
      <c r="BF887" s="216"/>
      <c r="BG887" s="216"/>
      <c r="BH887" s="216"/>
    </row>
    <row r="888" spans="1:60" outlineLevel="1" x14ac:dyDescent="0.2">
      <c r="A888" s="223"/>
      <c r="B888" s="224"/>
      <c r="C888" s="248" t="s">
        <v>660</v>
      </c>
      <c r="D888" s="226"/>
      <c r="E888" s="227">
        <v>4.9965000000000002</v>
      </c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  <c r="U888" s="225"/>
      <c r="V888" s="225"/>
      <c r="W888" s="225"/>
      <c r="X888" s="225"/>
      <c r="Y888" s="216"/>
      <c r="Z888" s="216"/>
      <c r="AA888" s="216"/>
      <c r="AB888" s="216"/>
      <c r="AC888" s="216"/>
      <c r="AD888" s="216"/>
      <c r="AE888" s="216"/>
      <c r="AF888" s="216"/>
      <c r="AG888" s="216" t="s">
        <v>168</v>
      </c>
      <c r="AH888" s="216">
        <v>0</v>
      </c>
      <c r="AI888" s="216"/>
      <c r="AJ888" s="216"/>
      <c r="AK888" s="216"/>
      <c r="AL888" s="216"/>
      <c r="AM888" s="216"/>
      <c r="AN888" s="216"/>
      <c r="AO888" s="216"/>
      <c r="AP888" s="216"/>
      <c r="AQ888" s="216"/>
      <c r="AR888" s="216"/>
      <c r="AS888" s="216"/>
      <c r="AT888" s="216"/>
      <c r="AU888" s="216"/>
      <c r="AV888" s="216"/>
      <c r="AW888" s="216"/>
      <c r="AX888" s="216"/>
      <c r="AY888" s="216"/>
      <c r="AZ888" s="216"/>
      <c r="BA888" s="216"/>
      <c r="BB888" s="216"/>
      <c r="BC888" s="216"/>
      <c r="BD888" s="216"/>
      <c r="BE888" s="216"/>
      <c r="BF888" s="216"/>
      <c r="BG888" s="216"/>
      <c r="BH888" s="216"/>
    </row>
    <row r="889" spans="1:60" outlineLevel="1" x14ac:dyDescent="0.2">
      <c r="A889" s="223"/>
      <c r="B889" s="224"/>
      <c r="C889" s="265" t="s">
        <v>232</v>
      </c>
      <c r="D889" s="252"/>
      <c r="E889" s="253">
        <v>4.9965000000000002</v>
      </c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16"/>
      <c r="Z889" s="216"/>
      <c r="AA889" s="216"/>
      <c r="AB889" s="216"/>
      <c r="AC889" s="216"/>
      <c r="AD889" s="216"/>
      <c r="AE889" s="216"/>
      <c r="AF889" s="216"/>
      <c r="AG889" s="216" t="s">
        <v>168</v>
      </c>
      <c r="AH889" s="216">
        <v>1</v>
      </c>
      <c r="AI889" s="216"/>
      <c r="AJ889" s="216"/>
      <c r="AK889" s="216"/>
      <c r="AL889" s="216"/>
      <c r="AM889" s="216"/>
      <c r="AN889" s="216"/>
      <c r="AO889" s="216"/>
      <c r="AP889" s="216"/>
      <c r="AQ889" s="216"/>
      <c r="AR889" s="216"/>
      <c r="AS889" s="216"/>
      <c r="AT889" s="216"/>
      <c r="AU889" s="216"/>
      <c r="AV889" s="216"/>
      <c r="AW889" s="216"/>
      <c r="AX889" s="216"/>
      <c r="AY889" s="216"/>
      <c r="AZ889" s="216"/>
      <c r="BA889" s="216"/>
      <c r="BB889" s="216"/>
      <c r="BC889" s="216"/>
      <c r="BD889" s="216"/>
      <c r="BE889" s="216"/>
      <c r="BF889" s="216"/>
      <c r="BG889" s="216"/>
      <c r="BH889" s="216"/>
    </row>
    <row r="890" spans="1:60" ht="45" outlineLevel="1" x14ac:dyDescent="0.2">
      <c r="A890" s="235">
        <v>112</v>
      </c>
      <c r="B890" s="236" t="s">
        <v>661</v>
      </c>
      <c r="C890" s="246" t="s">
        <v>662</v>
      </c>
      <c r="D890" s="237" t="s">
        <v>252</v>
      </c>
      <c r="E890" s="238">
        <v>9.6</v>
      </c>
      <c r="F890" s="239"/>
      <c r="G890" s="240">
        <f>ROUND(E890*F890,2)</f>
        <v>0</v>
      </c>
      <c r="H890" s="239"/>
      <c r="I890" s="240">
        <f>ROUND(E890*H890,2)</f>
        <v>0</v>
      </c>
      <c r="J890" s="239"/>
      <c r="K890" s="240">
        <f>ROUND(E890*J890,2)</f>
        <v>0</v>
      </c>
      <c r="L890" s="240">
        <v>21</v>
      </c>
      <c r="M890" s="240">
        <f>G890*(1+L890/100)</f>
        <v>0</v>
      </c>
      <c r="N890" s="240">
        <v>2.9299999999999999E-3</v>
      </c>
      <c r="O890" s="240">
        <f>ROUND(E890*N890,2)</f>
        <v>0.03</v>
      </c>
      <c r="P890" s="240">
        <v>0</v>
      </c>
      <c r="Q890" s="240">
        <f>ROUND(E890*P890,2)</f>
        <v>0</v>
      </c>
      <c r="R890" s="240" t="s">
        <v>656</v>
      </c>
      <c r="S890" s="240" t="s">
        <v>154</v>
      </c>
      <c r="T890" s="241" t="s">
        <v>154</v>
      </c>
      <c r="U890" s="225">
        <v>0.61895</v>
      </c>
      <c r="V890" s="225">
        <f>ROUND(E890*U890,2)</f>
        <v>5.94</v>
      </c>
      <c r="W890" s="225"/>
      <c r="X890" s="225" t="s">
        <v>193</v>
      </c>
      <c r="Y890" s="216"/>
      <c r="Z890" s="216"/>
      <c r="AA890" s="216"/>
      <c r="AB890" s="216"/>
      <c r="AC890" s="216"/>
      <c r="AD890" s="216"/>
      <c r="AE890" s="216"/>
      <c r="AF890" s="216"/>
      <c r="AG890" s="216" t="s">
        <v>194</v>
      </c>
      <c r="AH890" s="216"/>
      <c r="AI890" s="216"/>
      <c r="AJ890" s="216"/>
      <c r="AK890" s="216"/>
      <c r="AL890" s="216"/>
      <c r="AM890" s="216"/>
      <c r="AN890" s="216"/>
      <c r="AO890" s="216"/>
      <c r="AP890" s="216"/>
      <c r="AQ890" s="216"/>
      <c r="AR890" s="216"/>
      <c r="AS890" s="216"/>
      <c r="AT890" s="216"/>
      <c r="AU890" s="216"/>
      <c r="AV890" s="216"/>
      <c r="AW890" s="216"/>
      <c r="AX890" s="216"/>
      <c r="AY890" s="216"/>
      <c r="AZ890" s="216"/>
      <c r="BA890" s="216"/>
      <c r="BB890" s="216"/>
      <c r="BC890" s="216"/>
      <c r="BD890" s="216"/>
      <c r="BE890" s="216"/>
      <c r="BF890" s="216"/>
      <c r="BG890" s="216"/>
      <c r="BH890" s="216"/>
    </row>
    <row r="891" spans="1:60" outlineLevel="1" x14ac:dyDescent="0.2">
      <c r="A891" s="223"/>
      <c r="B891" s="224"/>
      <c r="C891" s="248" t="s">
        <v>315</v>
      </c>
      <c r="D891" s="226"/>
      <c r="E891" s="227"/>
      <c r="F891" s="225"/>
      <c r="G891" s="225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  <c r="U891" s="225"/>
      <c r="V891" s="225"/>
      <c r="W891" s="225"/>
      <c r="X891" s="225"/>
      <c r="Y891" s="216"/>
      <c r="Z891" s="216"/>
      <c r="AA891" s="216"/>
      <c r="AB891" s="216"/>
      <c r="AC891" s="216"/>
      <c r="AD891" s="216"/>
      <c r="AE891" s="216"/>
      <c r="AF891" s="216"/>
      <c r="AG891" s="216" t="s">
        <v>168</v>
      </c>
      <c r="AH891" s="216">
        <v>0</v>
      </c>
      <c r="AI891" s="216"/>
      <c r="AJ891" s="216"/>
      <c r="AK891" s="216"/>
      <c r="AL891" s="216"/>
      <c r="AM891" s="216"/>
      <c r="AN891" s="216"/>
      <c r="AO891" s="216"/>
      <c r="AP891" s="216"/>
      <c r="AQ891" s="216"/>
      <c r="AR891" s="216"/>
      <c r="AS891" s="216"/>
      <c r="AT891" s="216"/>
      <c r="AU891" s="216"/>
      <c r="AV891" s="216"/>
      <c r="AW891" s="216"/>
      <c r="AX891" s="216"/>
      <c r="AY891" s="216"/>
      <c r="AZ891" s="216"/>
      <c r="BA891" s="216"/>
      <c r="BB891" s="216"/>
      <c r="BC891" s="216"/>
      <c r="BD891" s="216"/>
      <c r="BE891" s="216"/>
      <c r="BF891" s="216"/>
      <c r="BG891" s="216"/>
      <c r="BH891" s="216"/>
    </row>
    <row r="892" spans="1:60" outlineLevel="1" x14ac:dyDescent="0.2">
      <c r="A892" s="223"/>
      <c r="B892" s="224"/>
      <c r="C892" s="248" t="s">
        <v>197</v>
      </c>
      <c r="D892" s="226"/>
      <c r="E892" s="227"/>
      <c r="F892" s="225"/>
      <c r="G892" s="225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  <c r="U892" s="225"/>
      <c r="V892" s="225"/>
      <c r="W892" s="225"/>
      <c r="X892" s="225"/>
      <c r="Y892" s="216"/>
      <c r="Z892" s="216"/>
      <c r="AA892" s="216"/>
      <c r="AB892" s="216"/>
      <c r="AC892" s="216"/>
      <c r="AD892" s="216"/>
      <c r="AE892" s="216"/>
      <c r="AF892" s="216"/>
      <c r="AG892" s="216" t="s">
        <v>168</v>
      </c>
      <c r="AH892" s="216">
        <v>0</v>
      </c>
      <c r="AI892" s="216"/>
      <c r="AJ892" s="216"/>
      <c r="AK892" s="216"/>
      <c r="AL892" s="216"/>
      <c r="AM892" s="216"/>
      <c r="AN892" s="216"/>
      <c r="AO892" s="216"/>
      <c r="AP892" s="216"/>
      <c r="AQ892" s="216"/>
      <c r="AR892" s="216"/>
      <c r="AS892" s="216"/>
      <c r="AT892" s="216"/>
      <c r="AU892" s="216"/>
      <c r="AV892" s="216"/>
      <c r="AW892" s="216"/>
      <c r="AX892" s="216"/>
      <c r="AY892" s="216"/>
      <c r="AZ892" s="216"/>
      <c r="BA892" s="216"/>
      <c r="BB892" s="216"/>
      <c r="BC892" s="216"/>
      <c r="BD892" s="216"/>
      <c r="BE892" s="216"/>
      <c r="BF892" s="216"/>
      <c r="BG892" s="216"/>
      <c r="BH892" s="216"/>
    </row>
    <row r="893" spans="1:60" outlineLevel="1" x14ac:dyDescent="0.2">
      <c r="A893" s="223"/>
      <c r="B893" s="224"/>
      <c r="C893" s="248" t="s">
        <v>663</v>
      </c>
      <c r="D893" s="226"/>
      <c r="E893" s="227"/>
      <c r="F893" s="225"/>
      <c r="G893" s="225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  <c r="U893" s="225"/>
      <c r="V893" s="225"/>
      <c r="W893" s="225"/>
      <c r="X893" s="225"/>
      <c r="Y893" s="216"/>
      <c r="Z893" s="216"/>
      <c r="AA893" s="216"/>
      <c r="AB893" s="216"/>
      <c r="AC893" s="216"/>
      <c r="AD893" s="216"/>
      <c r="AE893" s="216"/>
      <c r="AF893" s="216"/>
      <c r="AG893" s="216" t="s">
        <v>168</v>
      </c>
      <c r="AH893" s="216">
        <v>0</v>
      </c>
      <c r="AI893" s="216"/>
      <c r="AJ893" s="216"/>
      <c r="AK893" s="216"/>
      <c r="AL893" s="216"/>
      <c r="AM893" s="216"/>
      <c r="AN893" s="216"/>
      <c r="AO893" s="216"/>
      <c r="AP893" s="216"/>
      <c r="AQ893" s="216"/>
      <c r="AR893" s="216"/>
      <c r="AS893" s="216"/>
      <c r="AT893" s="216"/>
      <c r="AU893" s="216"/>
      <c r="AV893" s="216"/>
      <c r="AW893" s="216"/>
      <c r="AX893" s="216"/>
      <c r="AY893" s="216"/>
      <c r="AZ893" s="216"/>
      <c r="BA893" s="216"/>
      <c r="BB893" s="216"/>
      <c r="BC893" s="216"/>
      <c r="BD893" s="216"/>
      <c r="BE893" s="216"/>
      <c r="BF893" s="216"/>
      <c r="BG893" s="216"/>
      <c r="BH893" s="216"/>
    </row>
    <row r="894" spans="1:60" outlineLevel="1" x14ac:dyDescent="0.2">
      <c r="A894" s="223"/>
      <c r="B894" s="224"/>
      <c r="C894" s="248" t="s">
        <v>664</v>
      </c>
      <c r="D894" s="226"/>
      <c r="E894" s="227">
        <v>6.3</v>
      </c>
      <c r="F894" s="225"/>
      <c r="G894" s="225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  <c r="U894" s="225"/>
      <c r="V894" s="225"/>
      <c r="W894" s="225"/>
      <c r="X894" s="225"/>
      <c r="Y894" s="216"/>
      <c r="Z894" s="216"/>
      <c r="AA894" s="216"/>
      <c r="AB894" s="216"/>
      <c r="AC894" s="216"/>
      <c r="AD894" s="216"/>
      <c r="AE894" s="216"/>
      <c r="AF894" s="216"/>
      <c r="AG894" s="216" t="s">
        <v>168</v>
      </c>
      <c r="AH894" s="216">
        <v>0</v>
      </c>
      <c r="AI894" s="216"/>
      <c r="AJ894" s="216"/>
      <c r="AK894" s="216"/>
      <c r="AL894" s="216"/>
      <c r="AM894" s="216"/>
      <c r="AN894" s="216"/>
      <c r="AO894" s="216"/>
      <c r="AP894" s="216"/>
      <c r="AQ894" s="216"/>
      <c r="AR894" s="216"/>
      <c r="AS894" s="216"/>
      <c r="AT894" s="216"/>
      <c r="AU894" s="216"/>
      <c r="AV894" s="216"/>
      <c r="AW894" s="216"/>
      <c r="AX894" s="216"/>
      <c r="AY894" s="216"/>
      <c r="AZ894" s="216"/>
      <c r="BA894" s="216"/>
      <c r="BB894" s="216"/>
      <c r="BC894" s="216"/>
      <c r="BD894" s="216"/>
      <c r="BE894" s="216"/>
      <c r="BF894" s="216"/>
      <c r="BG894" s="216"/>
      <c r="BH894" s="216"/>
    </row>
    <row r="895" spans="1:60" outlineLevel="1" x14ac:dyDescent="0.2">
      <c r="A895" s="223"/>
      <c r="B895" s="224"/>
      <c r="C895" s="248" t="s">
        <v>665</v>
      </c>
      <c r="D895" s="226"/>
      <c r="E895" s="227">
        <v>3.3</v>
      </c>
      <c r="F895" s="225"/>
      <c r="G895" s="225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  <c r="U895" s="225"/>
      <c r="V895" s="225"/>
      <c r="W895" s="225"/>
      <c r="X895" s="225"/>
      <c r="Y895" s="216"/>
      <c r="Z895" s="216"/>
      <c r="AA895" s="216"/>
      <c r="AB895" s="216"/>
      <c r="AC895" s="216"/>
      <c r="AD895" s="216"/>
      <c r="AE895" s="216"/>
      <c r="AF895" s="216"/>
      <c r="AG895" s="216" t="s">
        <v>168</v>
      </c>
      <c r="AH895" s="216">
        <v>0</v>
      </c>
      <c r="AI895" s="216"/>
      <c r="AJ895" s="216"/>
      <c r="AK895" s="216"/>
      <c r="AL895" s="216"/>
      <c r="AM895" s="216"/>
      <c r="AN895" s="216"/>
      <c r="AO895" s="216"/>
      <c r="AP895" s="216"/>
      <c r="AQ895" s="216"/>
      <c r="AR895" s="216"/>
      <c r="AS895" s="216"/>
      <c r="AT895" s="216"/>
      <c r="AU895" s="216"/>
      <c r="AV895" s="216"/>
      <c r="AW895" s="216"/>
      <c r="AX895" s="216"/>
      <c r="AY895" s="216"/>
      <c r="AZ895" s="216"/>
      <c r="BA895" s="216"/>
      <c r="BB895" s="216"/>
      <c r="BC895" s="216"/>
      <c r="BD895" s="216"/>
      <c r="BE895" s="216"/>
      <c r="BF895" s="216"/>
      <c r="BG895" s="216"/>
      <c r="BH895" s="216"/>
    </row>
    <row r="896" spans="1:60" outlineLevel="1" x14ac:dyDescent="0.2">
      <c r="A896" s="235">
        <v>113</v>
      </c>
      <c r="B896" s="236" t="s">
        <v>666</v>
      </c>
      <c r="C896" s="246" t="s">
        <v>667</v>
      </c>
      <c r="D896" s="237" t="s">
        <v>241</v>
      </c>
      <c r="E896" s="238">
        <v>0.19356000000000001</v>
      </c>
      <c r="F896" s="239"/>
      <c r="G896" s="240">
        <f>ROUND(E896*F896,2)</f>
        <v>0</v>
      </c>
      <c r="H896" s="239"/>
      <c r="I896" s="240">
        <f>ROUND(E896*H896,2)</f>
        <v>0</v>
      </c>
      <c r="J896" s="239"/>
      <c r="K896" s="240">
        <f>ROUND(E896*J896,2)</f>
        <v>0</v>
      </c>
      <c r="L896" s="240">
        <v>21</v>
      </c>
      <c r="M896" s="240">
        <f>G896*(1+L896/100)</f>
        <v>0</v>
      </c>
      <c r="N896" s="240">
        <v>0</v>
      </c>
      <c r="O896" s="240">
        <f>ROUND(E896*N896,2)</f>
        <v>0</v>
      </c>
      <c r="P896" s="240">
        <v>0</v>
      </c>
      <c r="Q896" s="240">
        <f>ROUND(E896*P896,2)</f>
        <v>0</v>
      </c>
      <c r="R896" s="240" t="s">
        <v>656</v>
      </c>
      <c r="S896" s="240" t="s">
        <v>154</v>
      </c>
      <c r="T896" s="241" t="s">
        <v>154</v>
      </c>
      <c r="U896" s="225">
        <v>4.7370000000000001</v>
      </c>
      <c r="V896" s="225">
        <f>ROUND(E896*U896,2)</f>
        <v>0.92</v>
      </c>
      <c r="W896" s="225"/>
      <c r="X896" s="225" t="s">
        <v>576</v>
      </c>
      <c r="Y896" s="216"/>
      <c r="Z896" s="216"/>
      <c r="AA896" s="216"/>
      <c r="AB896" s="216"/>
      <c r="AC896" s="216"/>
      <c r="AD896" s="216"/>
      <c r="AE896" s="216"/>
      <c r="AF896" s="216"/>
      <c r="AG896" s="216" t="s">
        <v>577</v>
      </c>
      <c r="AH896" s="216"/>
      <c r="AI896" s="216"/>
      <c r="AJ896" s="216"/>
      <c r="AK896" s="216"/>
      <c r="AL896" s="216"/>
      <c r="AM896" s="216"/>
      <c r="AN896" s="216"/>
      <c r="AO896" s="216"/>
      <c r="AP896" s="216"/>
      <c r="AQ896" s="216"/>
      <c r="AR896" s="216"/>
      <c r="AS896" s="216"/>
      <c r="AT896" s="216"/>
      <c r="AU896" s="216"/>
      <c r="AV896" s="216"/>
      <c r="AW896" s="216"/>
      <c r="AX896" s="216"/>
      <c r="AY896" s="216"/>
      <c r="AZ896" s="216"/>
      <c r="BA896" s="216"/>
      <c r="BB896" s="216"/>
      <c r="BC896" s="216"/>
      <c r="BD896" s="216"/>
      <c r="BE896" s="216"/>
      <c r="BF896" s="216"/>
      <c r="BG896" s="216"/>
      <c r="BH896" s="216"/>
    </row>
    <row r="897" spans="1:60" outlineLevel="1" x14ac:dyDescent="0.2">
      <c r="A897" s="223"/>
      <c r="B897" s="224"/>
      <c r="C897" s="263" t="s">
        <v>625</v>
      </c>
      <c r="D897" s="254"/>
      <c r="E897" s="254"/>
      <c r="F897" s="254"/>
      <c r="G897" s="254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  <c r="U897" s="225"/>
      <c r="V897" s="225"/>
      <c r="W897" s="225"/>
      <c r="X897" s="225"/>
      <c r="Y897" s="216"/>
      <c r="Z897" s="216"/>
      <c r="AA897" s="216"/>
      <c r="AB897" s="216"/>
      <c r="AC897" s="216"/>
      <c r="AD897" s="216"/>
      <c r="AE897" s="216"/>
      <c r="AF897" s="216"/>
      <c r="AG897" s="216" t="s">
        <v>196</v>
      </c>
      <c r="AH897" s="216"/>
      <c r="AI897" s="216"/>
      <c r="AJ897" s="216"/>
      <c r="AK897" s="216"/>
      <c r="AL897" s="216"/>
      <c r="AM897" s="216"/>
      <c r="AN897" s="216"/>
      <c r="AO897" s="216"/>
      <c r="AP897" s="216"/>
      <c r="AQ897" s="216"/>
      <c r="AR897" s="216"/>
      <c r="AS897" s="216"/>
      <c r="AT897" s="216"/>
      <c r="AU897" s="216"/>
      <c r="AV897" s="216"/>
      <c r="AW897" s="216"/>
      <c r="AX897" s="216"/>
      <c r="AY897" s="216"/>
      <c r="AZ897" s="216"/>
      <c r="BA897" s="216"/>
      <c r="BB897" s="216"/>
      <c r="BC897" s="216"/>
      <c r="BD897" s="216"/>
      <c r="BE897" s="216"/>
      <c r="BF897" s="216"/>
      <c r="BG897" s="216"/>
      <c r="BH897" s="216"/>
    </row>
    <row r="898" spans="1:60" outlineLevel="1" x14ac:dyDescent="0.2">
      <c r="A898" s="223"/>
      <c r="B898" s="224"/>
      <c r="C898" s="248" t="s">
        <v>579</v>
      </c>
      <c r="D898" s="226"/>
      <c r="E898" s="227"/>
      <c r="F898" s="225"/>
      <c r="G898" s="225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  <c r="R898" s="225"/>
      <c r="S898" s="225"/>
      <c r="T898" s="225"/>
      <c r="U898" s="225"/>
      <c r="V898" s="225"/>
      <c r="W898" s="225"/>
      <c r="X898" s="225"/>
      <c r="Y898" s="216"/>
      <c r="Z898" s="216"/>
      <c r="AA898" s="216"/>
      <c r="AB898" s="216"/>
      <c r="AC898" s="216"/>
      <c r="AD898" s="216"/>
      <c r="AE898" s="216"/>
      <c r="AF898" s="216"/>
      <c r="AG898" s="216" t="s">
        <v>168</v>
      </c>
      <c r="AH898" s="216">
        <v>0</v>
      </c>
      <c r="AI898" s="216"/>
      <c r="AJ898" s="216"/>
      <c r="AK898" s="216"/>
      <c r="AL898" s="216"/>
      <c r="AM898" s="216"/>
      <c r="AN898" s="216"/>
      <c r="AO898" s="216"/>
      <c r="AP898" s="216"/>
      <c r="AQ898" s="216"/>
      <c r="AR898" s="216"/>
      <c r="AS898" s="216"/>
      <c r="AT898" s="216"/>
      <c r="AU898" s="216"/>
      <c r="AV898" s="216"/>
      <c r="AW898" s="216"/>
      <c r="AX898" s="216"/>
      <c r="AY898" s="216"/>
      <c r="AZ898" s="216"/>
      <c r="BA898" s="216"/>
      <c r="BB898" s="216"/>
      <c r="BC898" s="216"/>
      <c r="BD898" s="216"/>
      <c r="BE898" s="216"/>
      <c r="BF898" s="216"/>
      <c r="BG898" s="216"/>
      <c r="BH898" s="216"/>
    </row>
    <row r="899" spans="1:60" outlineLevel="1" x14ac:dyDescent="0.2">
      <c r="A899" s="223"/>
      <c r="B899" s="224"/>
      <c r="C899" s="248" t="s">
        <v>668</v>
      </c>
      <c r="D899" s="226"/>
      <c r="E899" s="227"/>
      <c r="F899" s="225"/>
      <c r="G899" s="225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  <c r="R899" s="225"/>
      <c r="S899" s="225"/>
      <c r="T899" s="225"/>
      <c r="U899" s="225"/>
      <c r="V899" s="225"/>
      <c r="W899" s="225"/>
      <c r="X899" s="225"/>
      <c r="Y899" s="216"/>
      <c r="Z899" s="216"/>
      <c r="AA899" s="216"/>
      <c r="AB899" s="216"/>
      <c r="AC899" s="216"/>
      <c r="AD899" s="216"/>
      <c r="AE899" s="216"/>
      <c r="AF899" s="216"/>
      <c r="AG899" s="216" t="s">
        <v>168</v>
      </c>
      <c r="AH899" s="216">
        <v>0</v>
      </c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6"/>
      <c r="AT899" s="216"/>
      <c r="AU899" s="216"/>
      <c r="AV899" s="216"/>
      <c r="AW899" s="216"/>
      <c r="AX899" s="216"/>
      <c r="AY899" s="216"/>
      <c r="AZ899" s="216"/>
      <c r="BA899" s="216"/>
      <c r="BB899" s="216"/>
      <c r="BC899" s="216"/>
      <c r="BD899" s="216"/>
      <c r="BE899" s="216"/>
      <c r="BF899" s="216"/>
      <c r="BG899" s="216"/>
      <c r="BH899" s="216"/>
    </row>
    <row r="900" spans="1:60" outlineLevel="1" x14ac:dyDescent="0.2">
      <c r="A900" s="223"/>
      <c r="B900" s="224"/>
      <c r="C900" s="248" t="s">
        <v>669</v>
      </c>
      <c r="D900" s="226"/>
      <c r="E900" s="227">
        <v>0.19356000000000001</v>
      </c>
      <c r="F900" s="225"/>
      <c r="G900" s="225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  <c r="R900" s="225"/>
      <c r="S900" s="225"/>
      <c r="T900" s="225"/>
      <c r="U900" s="225"/>
      <c r="V900" s="225"/>
      <c r="W900" s="225"/>
      <c r="X900" s="225"/>
      <c r="Y900" s="216"/>
      <c r="Z900" s="216"/>
      <c r="AA900" s="216"/>
      <c r="AB900" s="216"/>
      <c r="AC900" s="216"/>
      <c r="AD900" s="216"/>
      <c r="AE900" s="216"/>
      <c r="AF900" s="216"/>
      <c r="AG900" s="216" t="s">
        <v>168</v>
      </c>
      <c r="AH900" s="216">
        <v>0</v>
      </c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6"/>
      <c r="AT900" s="216"/>
      <c r="AU900" s="216"/>
      <c r="AV900" s="216"/>
      <c r="AW900" s="216"/>
      <c r="AX900" s="216"/>
      <c r="AY900" s="216"/>
      <c r="AZ900" s="216"/>
      <c r="BA900" s="216"/>
      <c r="BB900" s="216"/>
      <c r="BC900" s="216"/>
      <c r="BD900" s="216"/>
      <c r="BE900" s="216"/>
      <c r="BF900" s="216"/>
      <c r="BG900" s="216"/>
      <c r="BH900" s="216"/>
    </row>
    <row r="901" spans="1:60" x14ac:dyDescent="0.2">
      <c r="A901" s="229" t="s">
        <v>149</v>
      </c>
      <c r="B901" s="230" t="s">
        <v>106</v>
      </c>
      <c r="C901" s="245" t="s">
        <v>107</v>
      </c>
      <c r="D901" s="231"/>
      <c r="E901" s="232"/>
      <c r="F901" s="233"/>
      <c r="G901" s="233">
        <f>SUMIF(AG902:AG942,"&lt;&gt;NOR",G902:G942)</f>
        <v>0</v>
      </c>
      <c r="H901" s="233"/>
      <c r="I901" s="233">
        <f>SUM(I902:I942)</f>
        <v>0</v>
      </c>
      <c r="J901" s="233"/>
      <c r="K901" s="233">
        <f>SUM(K902:K942)</f>
        <v>0</v>
      </c>
      <c r="L901" s="233"/>
      <c r="M901" s="233">
        <f>SUM(M902:M942)</f>
        <v>0</v>
      </c>
      <c r="N901" s="233"/>
      <c r="O901" s="233">
        <f>SUM(O902:O942)</f>
        <v>0.06</v>
      </c>
      <c r="P901" s="233"/>
      <c r="Q901" s="233">
        <f>SUM(Q902:Q942)</f>
        <v>0</v>
      </c>
      <c r="R901" s="233"/>
      <c r="S901" s="233"/>
      <c r="T901" s="234"/>
      <c r="U901" s="228"/>
      <c r="V901" s="228">
        <f>SUM(V902:V942)</f>
        <v>301.64999999999998</v>
      </c>
      <c r="W901" s="228"/>
      <c r="X901" s="228"/>
      <c r="AG901" t="s">
        <v>150</v>
      </c>
    </row>
    <row r="902" spans="1:60" outlineLevel="1" x14ac:dyDescent="0.2">
      <c r="A902" s="235">
        <v>114</v>
      </c>
      <c r="B902" s="236" t="s">
        <v>670</v>
      </c>
      <c r="C902" s="246" t="s">
        <v>671</v>
      </c>
      <c r="D902" s="237" t="s">
        <v>672</v>
      </c>
      <c r="E902" s="238">
        <v>991.59983999999997</v>
      </c>
      <c r="F902" s="239"/>
      <c r="G902" s="240">
        <f>ROUND(E902*F902,2)</f>
        <v>0</v>
      </c>
      <c r="H902" s="239"/>
      <c r="I902" s="240">
        <f>ROUND(E902*H902,2)</f>
        <v>0</v>
      </c>
      <c r="J902" s="239"/>
      <c r="K902" s="240">
        <f>ROUND(E902*J902,2)</f>
        <v>0</v>
      </c>
      <c r="L902" s="240">
        <v>21</v>
      </c>
      <c r="M902" s="240">
        <f>G902*(1+L902/100)</f>
        <v>0</v>
      </c>
      <c r="N902" s="240">
        <v>6.0000000000000002E-5</v>
      </c>
      <c r="O902" s="240">
        <f>ROUND(E902*N902,2)</f>
        <v>0.06</v>
      </c>
      <c r="P902" s="240">
        <v>0</v>
      </c>
      <c r="Q902" s="240">
        <f>ROUND(E902*P902,2)</f>
        <v>0</v>
      </c>
      <c r="R902" s="240" t="s">
        <v>673</v>
      </c>
      <c r="S902" s="240" t="s">
        <v>154</v>
      </c>
      <c r="T902" s="241" t="s">
        <v>154</v>
      </c>
      <c r="U902" s="225">
        <v>0.30399999999999999</v>
      </c>
      <c r="V902" s="225">
        <f>ROUND(E902*U902,2)</f>
        <v>301.45</v>
      </c>
      <c r="W902" s="225"/>
      <c r="X902" s="225" t="s">
        <v>193</v>
      </c>
      <c r="Y902" s="216"/>
      <c r="Z902" s="216"/>
      <c r="AA902" s="216"/>
      <c r="AB902" s="216"/>
      <c r="AC902" s="216"/>
      <c r="AD902" s="216"/>
      <c r="AE902" s="216"/>
      <c r="AF902" s="216"/>
      <c r="AG902" s="216" t="s">
        <v>194</v>
      </c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6"/>
      <c r="AT902" s="216"/>
      <c r="AU902" s="216"/>
      <c r="AV902" s="216"/>
      <c r="AW902" s="216"/>
      <c r="AX902" s="216"/>
      <c r="AY902" s="216"/>
      <c r="AZ902" s="216"/>
      <c r="BA902" s="216"/>
      <c r="BB902" s="216"/>
      <c r="BC902" s="216"/>
      <c r="BD902" s="216"/>
      <c r="BE902" s="216"/>
      <c r="BF902" s="216"/>
      <c r="BG902" s="216"/>
      <c r="BH902" s="216"/>
    </row>
    <row r="903" spans="1:60" outlineLevel="1" x14ac:dyDescent="0.2">
      <c r="A903" s="223"/>
      <c r="B903" s="224"/>
      <c r="C903" s="248" t="s">
        <v>197</v>
      </c>
      <c r="D903" s="226"/>
      <c r="E903" s="227"/>
      <c r="F903" s="225"/>
      <c r="G903" s="225"/>
      <c r="H903" s="225"/>
      <c r="I903" s="225"/>
      <c r="J903" s="225"/>
      <c r="K903" s="225"/>
      <c r="L903" s="225"/>
      <c r="M903" s="225"/>
      <c r="N903" s="225"/>
      <c r="O903" s="225"/>
      <c r="P903" s="225"/>
      <c r="Q903" s="225"/>
      <c r="R903" s="225"/>
      <c r="S903" s="225"/>
      <c r="T903" s="225"/>
      <c r="U903" s="225"/>
      <c r="V903" s="225"/>
      <c r="W903" s="225"/>
      <c r="X903" s="225"/>
      <c r="Y903" s="216"/>
      <c r="Z903" s="216"/>
      <c r="AA903" s="216"/>
      <c r="AB903" s="216"/>
      <c r="AC903" s="216"/>
      <c r="AD903" s="216"/>
      <c r="AE903" s="216"/>
      <c r="AF903" s="216"/>
      <c r="AG903" s="216" t="s">
        <v>168</v>
      </c>
      <c r="AH903" s="216">
        <v>0</v>
      </c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16"/>
      <c r="AT903" s="216"/>
      <c r="AU903" s="216"/>
      <c r="AV903" s="216"/>
      <c r="AW903" s="216"/>
      <c r="AX903" s="216"/>
      <c r="AY903" s="216"/>
      <c r="AZ903" s="216"/>
      <c r="BA903" s="216"/>
      <c r="BB903" s="216"/>
      <c r="BC903" s="216"/>
      <c r="BD903" s="216"/>
      <c r="BE903" s="216"/>
      <c r="BF903" s="216"/>
      <c r="BG903" s="216"/>
      <c r="BH903" s="216"/>
    </row>
    <row r="904" spans="1:60" outlineLevel="1" x14ac:dyDescent="0.2">
      <c r="A904" s="223"/>
      <c r="B904" s="224"/>
      <c r="C904" s="248" t="s">
        <v>198</v>
      </c>
      <c r="D904" s="226"/>
      <c r="E904" s="227"/>
      <c r="F904" s="225"/>
      <c r="G904" s="225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  <c r="U904" s="225"/>
      <c r="V904" s="225"/>
      <c r="W904" s="225"/>
      <c r="X904" s="225"/>
      <c r="Y904" s="216"/>
      <c r="Z904" s="216"/>
      <c r="AA904" s="216"/>
      <c r="AB904" s="216"/>
      <c r="AC904" s="216"/>
      <c r="AD904" s="216"/>
      <c r="AE904" s="216"/>
      <c r="AF904" s="216"/>
      <c r="AG904" s="216" t="s">
        <v>168</v>
      </c>
      <c r="AH904" s="216">
        <v>0</v>
      </c>
      <c r="AI904" s="216"/>
      <c r="AJ904" s="216"/>
      <c r="AK904" s="216"/>
      <c r="AL904" s="216"/>
      <c r="AM904" s="216"/>
      <c r="AN904" s="216"/>
      <c r="AO904" s="216"/>
      <c r="AP904" s="216"/>
      <c r="AQ904" s="216"/>
      <c r="AR904" s="216"/>
      <c r="AS904" s="216"/>
      <c r="AT904" s="216"/>
      <c r="AU904" s="216"/>
      <c r="AV904" s="216"/>
      <c r="AW904" s="216"/>
      <c r="AX904" s="216"/>
      <c r="AY904" s="216"/>
      <c r="AZ904" s="216"/>
      <c r="BA904" s="216"/>
      <c r="BB904" s="216"/>
      <c r="BC904" s="216"/>
      <c r="BD904" s="216"/>
      <c r="BE904" s="216"/>
      <c r="BF904" s="216"/>
      <c r="BG904" s="216"/>
      <c r="BH904" s="216"/>
    </row>
    <row r="905" spans="1:60" outlineLevel="1" x14ac:dyDescent="0.2">
      <c r="A905" s="223"/>
      <c r="B905" s="224"/>
      <c r="C905" s="248" t="s">
        <v>674</v>
      </c>
      <c r="D905" s="226"/>
      <c r="E905" s="227"/>
      <c r="F905" s="225"/>
      <c r="G905" s="225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16"/>
      <c r="Z905" s="216"/>
      <c r="AA905" s="216"/>
      <c r="AB905" s="216"/>
      <c r="AC905" s="216"/>
      <c r="AD905" s="216"/>
      <c r="AE905" s="216"/>
      <c r="AF905" s="216"/>
      <c r="AG905" s="216" t="s">
        <v>168</v>
      </c>
      <c r="AH905" s="216">
        <v>0</v>
      </c>
      <c r="AI905" s="216"/>
      <c r="AJ905" s="216"/>
      <c r="AK905" s="216"/>
      <c r="AL905" s="216"/>
      <c r="AM905" s="216"/>
      <c r="AN905" s="216"/>
      <c r="AO905" s="216"/>
      <c r="AP905" s="216"/>
      <c r="AQ905" s="216"/>
      <c r="AR905" s="216"/>
      <c r="AS905" s="216"/>
      <c r="AT905" s="216"/>
      <c r="AU905" s="216"/>
      <c r="AV905" s="216"/>
      <c r="AW905" s="216"/>
      <c r="AX905" s="216"/>
      <c r="AY905" s="216"/>
      <c r="AZ905" s="216"/>
      <c r="BA905" s="216"/>
      <c r="BB905" s="216"/>
      <c r="BC905" s="216"/>
      <c r="BD905" s="216"/>
      <c r="BE905" s="216"/>
      <c r="BF905" s="216"/>
      <c r="BG905" s="216"/>
      <c r="BH905" s="216"/>
    </row>
    <row r="906" spans="1:60" outlineLevel="1" x14ac:dyDescent="0.2">
      <c r="A906" s="223"/>
      <c r="B906" s="224"/>
      <c r="C906" s="248" t="s">
        <v>199</v>
      </c>
      <c r="D906" s="226"/>
      <c r="E906" s="227"/>
      <c r="F906" s="225"/>
      <c r="G906" s="225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  <c r="U906" s="225"/>
      <c r="V906" s="225"/>
      <c r="W906" s="225"/>
      <c r="X906" s="225"/>
      <c r="Y906" s="216"/>
      <c r="Z906" s="216"/>
      <c r="AA906" s="216"/>
      <c r="AB906" s="216"/>
      <c r="AC906" s="216"/>
      <c r="AD906" s="216"/>
      <c r="AE906" s="216"/>
      <c r="AF906" s="216"/>
      <c r="AG906" s="216" t="s">
        <v>168</v>
      </c>
      <c r="AH906" s="216">
        <v>0</v>
      </c>
      <c r="AI906" s="216"/>
      <c r="AJ906" s="216"/>
      <c r="AK906" s="216"/>
      <c r="AL906" s="216"/>
      <c r="AM906" s="216"/>
      <c r="AN906" s="216"/>
      <c r="AO906" s="216"/>
      <c r="AP906" s="216"/>
      <c r="AQ906" s="216"/>
      <c r="AR906" s="216"/>
      <c r="AS906" s="216"/>
      <c r="AT906" s="216"/>
      <c r="AU906" s="216"/>
      <c r="AV906" s="216"/>
      <c r="AW906" s="216"/>
      <c r="AX906" s="216"/>
      <c r="AY906" s="216"/>
      <c r="AZ906" s="216"/>
      <c r="BA906" s="216"/>
      <c r="BB906" s="216"/>
      <c r="BC906" s="216"/>
      <c r="BD906" s="216"/>
      <c r="BE906" s="216"/>
      <c r="BF906" s="216"/>
      <c r="BG906" s="216"/>
      <c r="BH906" s="216"/>
    </row>
    <row r="907" spans="1:60" outlineLevel="1" x14ac:dyDescent="0.2">
      <c r="A907" s="223"/>
      <c r="B907" s="224"/>
      <c r="C907" s="248" t="s">
        <v>675</v>
      </c>
      <c r="D907" s="226"/>
      <c r="E907" s="227"/>
      <c r="F907" s="225"/>
      <c r="G907" s="225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  <c r="U907" s="225"/>
      <c r="V907" s="225"/>
      <c r="W907" s="225"/>
      <c r="X907" s="225"/>
      <c r="Y907" s="216"/>
      <c r="Z907" s="216"/>
      <c r="AA907" s="216"/>
      <c r="AB907" s="216"/>
      <c r="AC907" s="216"/>
      <c r="AD907" s="216"/>
      <c r="AE907" s="216"/>
      <c r="AF907" s="216"/>
      <c r="AG907" s="216" t="s">
        <v>168</v>
      </c>
      <c r="AH907" s="216">
        <v>0</v>
      </c>
      <c r="AI907" s="216"/>
      <c r="AJ907" s="216"/>
      <c r="AK907" s="216"/>
      <c r="AL907" s="216"/>
      <c r="AM907" s="216"/>
      <c r="AN907" s="216"/>
      <c r="AO907" s="216"/>
      <c r="AP907" s="216"/>
      <c r="AQ907" s="216"/>
      <c r="AR907" s="216"/>
      <c r="AS907" s="216"/>
      <c r="AT907" s="216"/>
      <c r="AU907" s="216"/>
      <c r="AV907" s="216"/>
      <c r="AW907" s="216"/>
      <c r="AX907" s="216"/>
      <c r="AY907" s="216"/>
      <c r="AZ907" s="216"/>
      <c r="BA907" s="216"/>
      <c r="BB907" s="216"/>
      <c r="BC907" s="216"/>
      <c r="BD907" s="216"/>
      <c r="BE907" s="216"/>
      <c r="BF907" s="216"/>
      <c r="BG907" s="216"/>
      <c r="BH907" s="216"/>
    </row>
    <row r="908" spans="1:60" outlineLevel="1" x14ac:dyDescent="0.2">
      <c r="A908" s="223"/>
      <c r="B908" s="224"/>
      <c r="C908" s="248" t="s">
        <v>676</v>
      </c>
      <c r="D908" s="226"/>
      <c r="E908" s="227">
        <v>175.28280000000001</v>
      </c>
      <c r="F908" s="225"/>
      <c r="G908" s="225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  <c r="U908" s="225"/>
      <c r="V908" s="225"/>
      <c r="W908" s="225"/>
      <c r="X908" s="225"/>
      <c r="Y908" s="216"/>
      <c r="Z908" s="216"/>
      <c r="AA908" s="216"/>
      <c r="AB908" s="216"/>
      <c r="AC908" s="216"/>
      <c r="AD908" s="216"/>
      <c r="AE908" s="216"/>
      <c r="AF908" s="216"/>
      <c r="AG908" s="216" t="s">
        <v>168</v>
      </c>
      <c r="AH908" s="216">
        <v>0</v>
      </c>
      <c r="AI908" s="216"/>
      <c r="AJ908" s="216"/>
      <c r="AK908" s="216"/>
      <c r="AL908" s="216"/>
      <c r="AM908" s="216"/>
      <c r="AN908" s="216"/>
      <c r="AO908" s="216"/>
      <c r="AP908" s="216"/>
      <c r="AQ908" s="216"/>
      <c r="AR908" s="216"/>
      <c r="AS908" s="216"/>
      <c r="AT908" s="216"/>
      <c r="AU908" s="216"/>
      <c r="AV908" s="216"/>
      <c r="AW908" s="216"/>
      <c r="AX908" s="216"/>
      <c r="AY908" s="216"/>
      <c r="AZ908" s="216"/>
      <c r="BA908" s="216"/>
      <c r="BB908" s="216"/>
      <c r="BC908" s="216"/>
      <c r="BD908" s="216"/>
      <c r="BE908" s="216"/>
      <c r="BF908" s="216"/>
      <c r="BG908" s="216"/>
      <c r="BH908" s="216"/>
    </row>
    <row r="909" spans="1:60" outlineLevel="1" x14ac:dyDescent="0.2">
      <c r="A909" s="223"/>
      <c r="B909" s="224"/>
      <c r="C909" s="248" t="s">
        <v>677</v>
      </c>
      <c r="D909" s="226"/>
      <c r="E909" s="227">
        <v>100.16160000000001</v>
      </c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  <c r="U909" s="225"/>
      <c r="V909" s="225"/>
      <c r="W909" s="225"/>
      <c r="X909" s="225"/>
      <c r="Y909" s="216"/>
      <c r="Z909" s="216"/>
      <c r="AA909" s="216"/>
      <c r="AB909" s="216"/>
      <c r="AC909" s="216"/>
      <c r="AD909" s="216"/>
      <c r="AE909" s="216"/>
      <c r="AF909" s="216"/>
      <c r="AG909" s="216" t="s">
        <v>168</v>
      </c>
      <c r="AH909" s="216">
        <v>0</v>
      </c>
      <c r="AI909" s="216"/>
      <c r="AJ909" s="216"/>
      <c r="AK909" s="216"/>
      <c r="AL909" s="216"/>
      <c r="AM909" s="216"/>
      <c r="AN909" s="216"/>
      <c r="AO909" s="216"/>
      <c r="AP909" s="216"/>
      <c r="AQ909" s="216"/>
      <c r="AR909" s="216"/>
      <c r="AS909" s="216"/>
      <c r="AT909" s="216"/>
      <c r="AU909" s="216"/>
      <c r="AV909" s="216"/>
      <c r="AW909" s="216"/>
      <c r="AX909" s="216"/>
      <c r="AY909" s="216"/>
      <c r="AZ909" s="216"/>
      <c r="BA909" s="216"/>
      <c r="BB909" s="216"/>
      <c r="BC909" s="216"/>
      <c r="BD909" s="216"/>
      <c r="BE909" s="216"/>
      <c r="BF909" s="216"/>
      <c r="BG909" s="216"/>
      <c r="BH909" s="216"/>
    </row>
    <row r="910" spans="1:60" outlineLevel="1" x14ac:dyDescent="0.2">
      <c r="A910" s="223"/>
      <c r="B910" s="224"/>
      <c r="C910" s="248" t="s">
        <v>199</v>
      </c>
      <c r="D910" s="226"/>
      <c r="E910" s="227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  <c r="U910" s="225"/>
      <c r="V910" s="225"/>
      <c r="W910" s="225"/>
      <c r="X910" s="225"/>
      <c r="Y910" s="216"/>
      <c r="Z910" s="216"/>
      <c r="AA910" s="216"/>
      <c r="AB910" s="216"/>
      <c r="AC910" s="216"/>
      <c r="AD910" s="216"/>
      <c r="AE910" s="216"/>
      <c r="AF910" s="216"/>
      <c r="AG910" s="216" t="s">
        <v>168</v>
      </c>
      <c r="AH910" s="216">
        <v>0</v>
      </c>
      <c r="AI910" s="216"/>
      <c r="AJ910" s="216"/>
      <c r="AK910" s="216"/>
      <c r="AL910" s="216"/>
      <c r="AM910" s="216"/>
      <c r="AN910" s="216"/>
      <c r="AO910" s="216"/>
      <c r="AP910" s="216"/>
      <c r="AQ910" s="216"/>
      <c r="AR910" s="216"/>
      <c r="AS910" s="216"/>
      <c r="AT910" s="216"/>
      <c r="AU910" s="216"/>
      <c r="AV910" s="216"/>
      <c r="AW910" s="216"/>
      <c r="AX910" s="216"/>
      <c r="AY910" s="216"/>
      <c r="AZ910" s="216"/>
      <c r="BA910" s="216"/>
      <c r="BB910" s="216"/>
      <c r="BC910" s="216"/>
      <c r="BD910" s="216"/>
      <c r="BE910" s="216"/>
      <c r="BF910" s="216"/>
      <c r="BG910" s="216"/>
      <c r="BH910" s="216"/>
    </row>
    <row r="911" spans="1:60" outlineLevel="1" x14ac:dyDescent="0.2">
      <c r="A911" s="223"/>
      <c r="B911" s="224"/>
      <c r="C911" s="248" t="s">
        <v>678</v>
      </c>
      <c r="D911" s="226"/>
      <c r="E911" s="227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16"/>
      <c r="Z911" s="216"/>
      <c r="AA911" s="216"/>
      <c r="AB911" s="216"/>
      <c r="AC911" s="216"/>
      <c r="AD911" s="216"/>
      <c r="AE911" s="216"/>
      <c r="AF911" s="216"/>
      <c r="AG911" s="216" t="s">
        <v>168</v>
      </c>
      <c r="AH911" s="216">
        <v>0</v>
      </c>
      <c r="AI911" s="216"/>
      <c r="AJ911" s="216"/>
      <c r="AK911" s="216"/>
      <c r="AL911" s="216"/>
      <c r="AM911" s="216"/>
      <c r="AN911" s="216"/>
      <c r="AO911" s="216"/>
      <c r="AP911" s="216"/>
      <c r="AQ911" s="216"/>
      <c r="AR911" s="216"/>
      <c r="AS911" s="216"/>
      <c r="AT911" s="216"/>
      <c r="AU911" s="216"/>
      <c r="AV911" s="216"/>
      <c r="AW911" s="216"/>
      <c r="AX911" s="216"/>
      <c r="AY911" s="216"/>
      <c r="AZ911" s="216"/>
      <c r="BA911" s="216"/>
      <c r="BB911" s="216"/>
      <c r="BC911" s="216"/>
      <c r="BD911" s="216"/>
      <c r="BE911" s="216"/>
      <c r="BF911" s="216"/>
      <c r="BG911" s="216"/>
      <c r="BH911" s="216"/>
    </row>
    <row r="912" spans="1:60" ht="22.5" outlineLevel="1" x14ac:dyDescent="0.2">
      <c r="A912" s="223"/>
      <c r="B912" s="224"/>
      <c r="C912" s="248" t="s">
        <v>679</v>
      </c>
      <c r="D912" s="226"/>
      <c r="E912" s="227">
        <v>477.18655999999999</v>
      </c>
      <c r="F912" s="225"/>
      <c r="G912" s="225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  <c r="U912" s="225"/>
      <c r="V912" s="225"/>
      <c r="W912" s="225"/>
      <c r="X912" s="225"/>
      <c r="Y912" s="216"/>
      <c r="Z912" s="216"/>
      <c r="AA912" s="216"/>
      <c r="AB912" s="216"/>
      <c r="AC912" s="216"/>
      <c r="AD912" s="216"/>
      <c r="AE912" s="216"/>
      <c r="AF912" s="216"/>
      <c r="AG912" s="216" t="s">
        <v>168</v>
      </c>
      <c r="AH912" s="216">
        <v>0</v>
      </c>
      <c r="AI912" s="216"/>
      <c r="AJ912" s="216"/>
      <c r="AK912" s="216"/>
      <c r="AL912" s="216"/>
      <c r="AM912" s="216"/>
      <c r="AN912" s="216"/>
      <c r="AO912" s="216"/>
      <c r="AP912" s="216"/>
      <c r="AQ912" s="216"/>
      <c r="AR912" s="216"/>
      <c r="AS912" s="216"/>
      <c r="AT912" s="216"/>
      <c r="AU912" s="216"/>
      <c r="AV912" s="216"/>
      <c r="AW912" s="216"/>
      <c r="AX912" s="216"/>
      <c r="AY912" s="216"/>
      <c r="AZ912" s="216"/>
      <c r="BA912" s="216"/>
      <c r="BB912" s="216"/>
      <c r="BC912" s="216"/>
      <c r="BD912" s="216"/>
      <c r="BE912" s="216"/>
      <c r="BF912" s="216"/>
      <c r="BG912" s="216"/>
      <c r="BH912" s="216"/>
    </row>
    <row r="913" spans="1:60" outlineLevel="1" x14ac:dyDescent="0.2">
      <c r="A913" s="223"/>
      <c r="B913" s="224"/>
      <c r="C913" s="248" t="s">
        <v>680</v>
      </c>
      <c r="D913" s="226"/>
      <c r="E913" s="227">
        <v>238.96888000000001</v>
      </c>
      <c r="F913" s="225"/>
      <c r="G913" s="225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  <c r="U913" s="225"/>
      <c r="V913" s="225"/>
      <c r="W913" s="225"/>
      <c r="X913" s="225"/>
      <c r="Y913" s="216"/>
      <c r="Z913" s="216"/>
      <c r="AA913" s="216"/>
      <c r="AB913" s="216"/>
      <c r="AC913" s="216"/>
      <c r="AD913" s="216"/>
      <c r="AE913" s="216"/>
      <c r="AF913" s="216"/>
      <c r="AG913" s="216" t="s">
        <v>168</v>
      </c>
      <c r="AH913" s="216">
        <v>0</v>
      </c>
      <c r="AI913" s="216"/>
      <c r="AJ913" s="216"/>
      <c r="AK913" s="216"/>
      <c r="AL913" s="216"/>
      <c r="AM913" s="216"/>
      <c r="AN913" s="216"/>
      <c r="AO913" s="216"/>
      <c r="AP913" s="216"/>
      <c r="AQ913" s="216"/>
      <c r="AR913" s="216"/>
      <c r="AS913" s="216"/>
      <c r="AT913" s="216"/>
      <c r="AU913" s="216"/>
      <c r="AV913" s="216"/>
      <c r="AW913" s="216"/>
      <c r="AX913" s="216"/>
      <c r="AY913" s="216"/>
      <c r="AZ913" s="216"/>
      <c r="BA913" s="216"/>
      <c r="BB913" s="216"/>
      <c r="BC913" s="216"/>
      <c r="BD913" s="216"/>
      <c r="BE913" s="216"/>
      <c r="BF913" s="216"/>
      <c r="BG913" s="216"/>
      <c r="BH913" s="216"/>
    </row>
    <row r="914" spans="1:60" outlineLevel="1" x14ac:dyDescent="0.2">
      <c r="A914" s="235">
        <v>115</v>
      </c>
      <c r="B914" s="236" t="s">
        <v>681</v>
      </c>
      <c r="C914" s="246" t="s">
        <v>682</v>
      </c>
      <c r="D914" s="237" t="s">
        <v>672</v>
      </c>
      <c r="E914" s="238">
        <v>991.59983999999997</v>
      </c>
      <c r="F914" s="239"/>
      <c r="G914" s="240">
        <f>ROUND(E914*F914,2)</f>
        <v>0</v>
      </c>
      <c r="H914" s="239"/>
      <c r="I914" s="240">
        <f>ROUND(E914*H914,2)</f>
        <v>0</v>
      </c>
      <c r="J914" s="239"/>
      <c r="K914" s="240">
        <f>ROUND(E914*J914,2)</f>
        <v>0</v>
      </c>
      <c r="L914" s="240">
        <v>21</v>
      </c>
      <c r="M914" s="240">
        <f>G914*(1+L914/100)</f>
        <v>0</v>
      </c>
      <c r="N914" s="240">
        <v>0</v>
      </c>
      <c r="O914" s="240">
        <f>ROUND(E914*N914,2)</f>
        <v>0</v>
      </c>
      <c r="P914" s="240">
        <v>0</v>
      </c>
      <c r="Q914" s="240">
        <f>ROUND(E914*P914,2)</f>
        <v>0</v>
      </c>
      <c r="R914" s="240"/>
      <c r="S914" s="240" t="s">
        <v>356</v>
      </c>
      <c r="T914" s="241" t="s">
        <v>155</v>
      </c>
      <c r="U914" s="225">
        <v>0</v>
      </c>
      <c r="V914" s="225">
        <f>ROUND(E914*U914,2)</f>
        <v>0</v>
      </c>
      <c r="W914" s="225"/>
      <c r="X914" s="225" t="s">
        <v>193</v>
      </c>
      <c r="Y914" s="216"/>
      <c r="Z914" s="216"/>
      <c r="AA914" s="216"/>
      <c r="AB914" s="216"/>
      <c r="AC914" s="216"/>
      <c r="AD914" s="216"/>
      <c r="AE914" s="216"/>
      <c r="AF914" s="216"/>
      <c r="AG914" s="216" t="s">
        <v>194</v>
      </c>
      <c r="AH914" s="216"/>
      <c r="AI914" s="216"/>
      <c r="AJ914" s="216"/>
      <c r="AK914" s="216"/>
      <c r="AL914" s="216"/>
      <c r="AM914" s="216"/>
      <c r="AN914" s="216"/>
      <c r="AO914" s="216"/>
      <c r="AP914" s="216"/>
      <c r="AQ914" s="216"/>
      <c r="AR914" s="216"/>
      <c r="AS914" s="216"/>
      <c r="AT914" s="216"/>
      <c r="AU914" s="216"/>
      <c r="AV914" s="216"/>
      <c r="AW914" s="216"/>
      <c r="AX914" s="216"/>
      <c r="AY914" s="216"/>
      <c r="AZ914" s="216"/>
      <c r="BA914" s="216"/>
      <c r="BB914" s="216"/>
      <c r="BC914" s="216"/>
      <c r="BD914" s="216"/>
      <c r="BE914" s="216"/>
      <c r="BF914" s="216"/>
      <c r="BG914" s="216"/>
      <c r="BH914" s="216"/>
    </row>
    <row r="915" spans="1:60" outlineLevel="1" x14ac:dyDescent="0.2">
      <c r="A915" s="223"/>
      <c r="B915" s="224"/>
      <c r="C915" s="248" t="s">
        <v>197</v>
      </c>
      <c r="D915" s="226"/>
      <c r="E915" s="227"/>
      <c r="F915" s="225"/>
      <c r="G915" s="225"/>
      <c r="H915" s="225"/>
      <c r="I915" s="225"/>
      <c r="J915" s="225"/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  <c r="U915" s="225"/>
      <c r="V915" s="225"/>
      <c r="W915" s="225"/>
      <c r="X915" s="225"/>
      <c r="Y915" s="216"/>
      <c r="Z915" s="216"/>
      <c r="AA915" s="216"/>
      <c r="AB915" s="216"/>
      <c r="AC915" s="216"/>
      <c r="AD915" s="216"/>
      <c r="AE915" s="216"/>
      <c r="AF915" s="216"/>
      <c r="AG915" s="216" t="s">
        <v>168</v>
      </c>
      <c r="AH915" s="216">
        <v>0</v>
      </c>
      <c r="AI915" s="216"/>
      <c r="AJ915" s="216"/>
      <c r="AK915" s="216"/>
      <c r="AL915" s="216"/>
      <c r="AM915" s="216"/>
      <c r="AN915" s="216"/>
      <c r="AO915" s="216"/>
      <c r="AP915" s="216"/>
      <c r="AQ915" s="216"/>
      <c r="AR915" s="216"/>
      <c r="AS915" s="216"/>
      <c r="AT915" s="216"/>
      <c r="AU915" s="216"/>
      <c r="AV915" s="216"/>
      <c r="AW915" s="216"/>
      <c r="AX915" s="216"/>
      <c r="AY915" s="216"/>
      <c r="AZ915" s="216"/>
      <c r="BA915" s="216"/>
      <c r="BB915" s="216"/>
      <c r="BC915" s="216"/>
      <c r="BD915" s="216"/>
      <c r="BE915" s="216"/>
      <c r="BF915" s="216"/>
      <c r="BG915" s="216"/>
      <c r="BH915" s="216"/>
    </row>
    <row r="916" spans="1:60" outlineLevel="1" x14ac:dyDescent="0.2">
      <c r="A916" s="223"/>
      <c r="B916" s="224"/>
      <c r="C916" s="248" t="s">
        <v>198</v>
      </c>
      <c r="D916" s="226"/>
      <c r="E916" s="227"/>
      <c r="F916" s="225"/>
      <c r="G916" s="225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  <c r="U916" s="225"/>
      <c r="V916" s="225"/>
      <c r="W916" s="225"/>
      <c r="X916" s="225"/>
      <c r="Y916" s="216"/>
      <c r="Z916" s="216"/>
      <c r="AA916" s="216"/>
      <c r="AB916" s="216"/>
      <c r="AC916" s="216"/>
      <c r="AD916" s="216"/>
      <c r="AE916" s="216"/>
      <c r="AF916" s="216"/>
      <c r="AG916" s="216" t="s">
        <v>168</v>
      </c>
      <c r="AH916" s="216">
        <v>0</v>
      </c>
      <c r="AI916" s="216"/>
      <c r="AJ916" s="216"/>
      <c r="AK916" s="216"/>
      <c r="AL916" s="216"/>
      <c r="AM916" s="216"/>
      <c r="AN916" s="216"/>
      <c r="AO916" s="216"/>
      <c r="AP916" s="216"/>
      <c r="AQ916" s="216"/>
      <c r="AR916" s="216"/>
      <c r="AS916" s="216"/>
      <c r="AT916" s="216"/>
      <c r="AU916" s="216"/>
      <c r="AV916" s="216"/>
      <c r="AW916" s="216"/>
      <c r="AX916" s="216"/>
      <c r="AY916" s="216"/>
      <c r="AZ916" s="216"/>
      <c r="BA916" s="216"/>
      <c r="BB916" s="216"/>
      <c r="BC916" s="216"/>
      <c r="BD916" s="216"/>
      <c r="BE916" s="216"/>
      <c r="BF916" s="216"/>
      <c r="BG916" s="216"/>
      <c r="BH916" s="216"/>
    </row>
    <row r="917" spans="1:60" outlineLevel="1" x14ac:dyDescent="0.2">
      <c r="A917" s="223"/>
      <c r="B917" s="224"/>
      <c r="C917" s="248" t="s">
        <v>674</v>
      </c>
      <c r="D917" s="226"/>
      <c r="E917" s="227"/>
      <c r="F917" s="225"/>
      <c r="G917" s="225"/>
      <c r="H917" s="225"/>
      <c r="I917" s="225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  <c r="U917" s="225"/>
      <c r="V917" s="225"/>
      <c r="W917" s="225"/>
      <c r="X917" s="225"/>
      <c r="Y917" s="216"/>
      <c r="Z917" s="216"/>
      <c r="AA917" s="216"/>
      <c r="AB917" s="216"/>
      <c r="AC917" s="216"/>
      <c r="AD917" s="216"/>
      <c r="AE917" s="216"/>
      <c r="AF917" s="216"/>
      <c r="AG917" s="216" t="s">
        <v>168</v>
      </c>
      <c r="AH917" s="216">
        <v>0</v>
      </c>
      <c r="AI917" s="216"/>
      <c r="AJ917" s="216"/>
      <c r="AK917" s="216"/>
      <c r="AL917" s="216"/>
      <c r="AM917" s="216"/>
      <c r="AN917" s="216"/>
      <c r="AO917" s="216"/>
      <c r="AP917" s="216"/>
      <c r="AQ917" s="216"/>
      <c r="AR917" s="216"/>
      <c r="AS917" s="216"/>
      <c r="AT917" s="216"/>
      <c r="AU917" s="216"/>
      <c r="AV917" s="216"/>
      <c r="AW917" s="216"/>
      <c r="AX917" s="216"/>
      <c r="AY917" s="216"/>
      <c r="AZ917" s="216"/>
      <c r="BA917" s="216"/>
      <c r="BB917" s="216"/>
      <c r="BC917" s="216"/>
      <c r="BD917" s="216"/>
      <c r="BE917" s="216"/>
      <c r="BF917" s="216"/>
      <c r="BG917" s="216"/>
      <c r="BH917" s="216"/>
    </row>
    <row r="918" spans="1:60" outlineLevel="1" x14ac:dyDescent="0.2">
      <c r="A918" s="223"/>
      <c r="B918" s="224"/>
      <c r="C918" s="248" t="s">
        <v>199</v>
      </c>
      <c r="D918" s="226"/>
      <c r="E918" s="227"/>
      <c r="F918" s="225"/>
      <c r="G918" s="225"/>
      <c r="H918" s="225"/>
      <c r="I918" s="225"/>
      <c r="J918" s="225"/>
      <c r="K918" s="225"/>
      <c r="L918" s="225"/>
      <c r="M918" s="225"/>
      <c r="N918" s="225"/>
      <c r="O918" s="225"/>
      <c r="P918" s="225"/>
      <c r="Q918" s="225"/>
      <c r="R918" s="225"/>
      <c r="S918" s="225"/>
      <c r="T918" s="225"/>
      <c r="U918" s="225"/>
      <c r="V918" s="225"/>
      <c r="W918" s="225"/>
      <c r="X918" s="225"/>
      <c r="Y918" s="216"/>
      <c r="Z918" s="216"/>
      <c r="AA918" s="216"/>
      <c r="AB918" s="216"/>
      <c r="AC918" s="216"/>
      <c r="AD918" s="216"/>
      <c r="AE918" s="216"/>
      <c r="AF918" s="216"/>
      <c r="AG918" s="216" t="s">
        <v>168</v>
      </c>
      <c r="AH918" s="216">
        <v>0</v>
      </c>
      <c r="AI918" s="216"/>
      <c r="AJ918" s="216"/>
      <c r="AK918" s="216"/>
      <c r="AL918" s="216"/>
      <c r="AM918" s="216"/>
      <c r="AN918" s="216"/>
      <c r="AO918" s="216"/>
      <c r="AP918" s="216"/>
      <c r="AQ918" s="216"/>
      <c r="AR918" s="216"/>
      <c r="AS918" s="216"/>
      <c r="AT918" s="216"/>
      <c r="AU918" s="216"/>
      <c r="AV918" s="216"/>
      <c r="AW918" s="216"/>
      <c r="AX918" s="216"/>
      <c r="AY918" s="216"/>
      <c r="AZ918" s="216"/>
      <c r="BA918" s="216"/>
      <c r="BB918" s="216"/>
      <c r="BC918" s="216"/>
      <c r="BD918" s="216"/>
      <c r="BE918" s="216"/>
      <c r="BF918" s="216"/>
      <c r="BG918" s="216"/>
      <c r="BH918" s="216"/>
    </row>
    <row r="919" spans="1:60" outlineLevel="1" x14ac:dyDescent="0.2">
      <c r="A919" s="223"/>
      <c r="B919" s="224"/>
      <c r="C919" s="248" t="s">
        <v>675</v>
      </c>
      <c r="D919" s="226"/>
      <c r="E919" s="227"/>
      <c r="F919" s="225"/>
      <c r="G919" s="225"/>
      <c r="H919" s="225"/>
      <c r="I919" s="2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  <c r="U919" s="225"/>
      <c r="V919" s="225"/>
      <c r="W919" s="225"/>
      <c r="X919" s="225"/>
      <c r="Y919" s="216"/>
      <c r="Z919" s="216"/>
      <c r="AA919" s="216"/>
      <c r="AB919" s="216"/>
      <c r="AC919" s="216"/>
      <c r="AD919" s="216"/>
      <c r="AE919" s="216"/>
      <c r="AF919" s="216"/>
      <c r="AG919" s="216" t="s">
        <v>168</v>
      </c>
      <c r="AH919" s="216">
        <v>0</v>
      </c>
      <c r="AI919" s="216"/>
      <c r="AJ919" s="216"/>
      <c r="AK919" s="216"/>
      <c r="AL919" s="216"/>
      <c r="AM919" s="216"/>
      <c r="AN919" s="216"/>
      <c r="AO919" s="216"/>
      <c r="AP919" s="216"/>
      <c r="AQ919" s="216"/>
      <c r="AR919" s="216"/>
      <c r="AS919" s="216"/>
      <c r="AT919" s="216"/>
      <c r="AU919" s="216"/>
      <c r="AV919" s="216"/>
      <c r="AW919" s="216"/>
      <c r="AX919" s="216"/>
      <c r="AY919" s="216"/>
      <c r="AZ919" s="216"/>
      <c r="BA919" s="216"/>
      <c r="BB919" s="216"/>
      <c r="BC919" s="216"/>
      <c r="BD919" s="216"/>
      <c r="BE919" s="216"/>
      <c r="BF919" s="216"/>
      <c r="BG919" s="216"/>
      <c r="BH919" s="216"/>
    </row>
    <row r="920" spans="1:60" outlineLevel="1" x14ac:dyDescent="0.2">
      <c r="A920" s="223"/>
      <c r="B920" s="224"/>
      <c r="C920" s="248" t="s">
        <v>676</v>
      </c>
      <c r="D920" s="226"/>
      <c r="E920" s="227">
        <v>175.28280000000001</v>
      </c>
      <c r="F920" s="225"/>
      <c r="G920" s="225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  <c r="R920" s="225"/>
      <c r="S920" s="225"/>
      <c r="T920" s="225"/>
      <c r="U920" s="225"/>
      <c r="V920" s="225"/>
      <c r="W920" s="225"/>
      <c r="X920" s="225"/>
      <c r="Y920" s="216"/>
      <c r="Z920" s="216"/>
      <c r="AA920" s="216"/>
      <c r="AB920" s="216"/>
      <c r="AC920" s="216"/>
      <c r="AD920" s="216"/>
      <c r="AE920" s="216"/>
      <c r="AF920" s="216"/>
      <c r="AG920" s="216" t="s">
        <v>168</v>
      </c>
      <c r="AH920" s="216">
        <v>0</v>
      </c>
      <c r="AI920" s="216"/>
      <c r="AJ920" s="216"/>
      <c r="AK920" s="216"/>
      <c r="AL920" s="216"/>
      <c r="AM920" s="216"/>
      <c r="AN920" s="216"/>
      <c r="AO920" s="216"/>
      <c r="AP920" s="216"/>
      <c r="AQ920" s="216"/>
      <c r="AR920" s="216"/>
      <c r="AS920" s="216"/>
      <c r="AT920" s="216"/>
      <c r="AU920" s="216"/>
      <c r="AV920" s="216"/>
      <c r="AW920" s="216"/>
      <c r="AX920" s="216"/>
      <c r="AY920" s="216"/>
      <c r="AZ920" s="216"/>
      <c r="BA920" s="216"/>
      <c r="BB920" s="216"/>
      <c r="BC920" s="216"/>
      <c r="BD920" s="216"/>
      <c r="BE920" s="216"/>
      <c r="BF920" s="216"/>
      <c r="BG920" s="216"/>
      <c r="BH920" s="216"/>
    </row>
    <row r="921" spans="1:60" outlineLevel="1" x14ac:dyDescent="0.2">
      <c r="A921" s="223"/>
      <c r="B921" s="224"/>
      <c r="C921" s="248" t="s">
        <v>677</v>
      </c>
      <c r="D921" s="226"/>
      <c r="E921" s="227">
        <v>100.16160000000001</v>
      </c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5"/>
      <c r="Y921" s="216"/>
      <c r="Z921" s="216"/>
      <c r="AA921" s="216"/>
      <c r="AB921" s="216"/>
      <c r="AC921" s="216"/>
      <c r="AD921" s="216"/>
      <c r="AE921" s="216"/>
      <c r="AF921" s="216"/>
      <c r="AG921" s="216" t="s">
        <v>168</v>
      </c>
      <c r="AH921" s="216">
        <v>0</v>
      </c>
      <c r="AI921" s="216"/>
      <c r="AJ921" s="216"/>
      <c r="AK921" s="216"/>
      <c r="AL921" s="216"/>
      <c r="AM921" s="216"/>
      <c r="AN921" s="216"/>
      <c r="AO921" s="216"/>
      <c r="AP921" s="216"/>
      <c r="AQ921" s="216"/>
      <c r="AR921" s="216"/>
      <c r="AS921" s="216"/>
      <c r="AT921" s="216"/>
      <c r="AU921" s="216"/>
      <c r="AV921" s="216"/>
      <c r="AW921" s="216"/>
      <c r="AX921" s="216"/>
      <c r="AY921" s="216"/>
      <c r="AZ921" s="216"/>
      <c r="BA921" s="216"/>
      <c r="BB921" s="216"/>
      <c r="BC921" s="216"/>
      <c r="BD921" s="216"/>
      <c r="BE921" s="216"/>
      <c r="BF921" s="216"/>
      <c r="BG921" s="216"/>
      <c r="BH921" s="216"/>
    </row>
    <row r="922" spans="1:60" outlineLevel="1" x14ac:dyDescent="0.2">
      <c r="A922" s="223"/>
      <c r="B922" s="224"/>
      <c r="C922" s="248" t="s">
        <v>199</v>
      </c>
      <c r="D922" s="226"/>
      <c r="E922" s="227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  <c r="U922" s="225"/>
      <c r="V922" s="225"/>
      <c r="W922" s="225"/>
      <c r="X922" s="225"/>
      <c r="Y922" s="216"/>
      <c r="Z922" s="216"/>
      <c r="AA922" s="216"/>
      <c r="AB922" s="216"/>
      <c r="AC922" s="216"/>
      <c r="AD922" s="216"/>
      <c r="AE922" s="216"/>
      <c r="AF922" s="216"/>
      <c r="AG922" s="216" t="s">
        <v>168</v>
      </c>
      <c r="AH922" s="216">
        <v>0</v>
      </c>
      <c r="AI922" s="216"/>
      <c r="AJ922" s="216"/>
      <c r="AK922" s="216"/>
      <c r="AL922" s="216"/>
      <c r="AM922" s="216"/>
      <c r="AN922" s="216"/>
      <c r="AO922" s="216"/>
      <c r="AP922" s="216"/>
      <c r="AQ922" s="216"/>
      <c r="AR922" s="216"/>
      <c r="AS922" s="216"/>
      <c r="AT922" s="216"/>
      <c r="AU922" s="216"/>
      <c r="AV922" s="216"/>
      <c r="AW922" s="216"/>
      <c r="AX922" s="216"/>
      <c r="AY922" s="216"/>
      <c r="AZ922" s="216"/>
      <c r="BA922" s="216"/>
      <c r="BB922" s="216"/>
      <c r="BC922" s="216"/>
      <c r="BD922" s="216"/>
      <c r="BE922" s="216"/>
      <c r="BF922" s="216"/>
      <c r="BG922" s="216"/>
      <c r="BH922" s="216"/>
    </row>
    <row r="923" spans="1:60" outlineLevel="1" x14ac:dyDescent="0.2">
      <c r="A923" s="223"/>
      <c r="B923" s="224"/>
      <c r="C923" s="248" t="s">
        <v>678</v>
      </c>
      <c r="D923" s="226"/>
      <c r="E923" s="227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16"/>
      <c r="Z923" s="216"/>
      <c r="AA923" s="216"/>
      <c r="AB923" s="216"/>
      <c r="AC923" s="216"/>
      <c r="AD923" s="216"/>
      <c r="AE923" s="216"/>
      <c r="AF923" s="216"/>
      <c r="AG923" s="216" t="s">
        <v>168</v>
      </c>
      <c r="AH923" s="216">
        <v>0</v>
      </c>
      <c r="AI923" s="216"/>
      <c r="AJ923" s="216"/>
      <c r="AK923" s="216"/>
      <c r="AL923" s="216"/>
      <c r="AM923" s="216"/>
      <c r="AN923" s="216"/>
      <c r="AO923" s="216"/>
      <c r="AP923" s="216"/>
      <c r="AQ923" s="216"/>
      <c r="AR923" s="216"/>
      <c r="AS923" s="216"/>
      <c r="AT923" s="216"/>
      <c r="AU923" s="216"/>
      <c r="AV923" s="216"/>
      <c r="AW923" s="216"/>
      <c r="AX923" s="216"/>
      <c r="AY923" s="216"/>
      <c r="AZ923" s="216"/>
      <c r="BA923" s="216"/>
      <c r="BB923" s="216"/>
      <c r="BC923" s="216"/>
      <c r="BD923" s="216"/>
      <c r="BE923" s="216"/>
      <c r="BF923" s="216"/>
      <c r="BG923" s="216"/>
      <c r="BH923" s="216"/>
    </row>
    <row r="924" spans="1:60" ht="22.5" outlineLevel="1" x14ac:dyDescent="0.2">
      <c r="A924" s="223"/>
      <c r="B924" s="224"/>
      <c r="C924" s="248" t="s">
        <v>679</v>
      </c>
      <c r="D924" s="226"/>
      <c r="E924" s="227">
        <v>477.18655999999999</v>
      </c>
      <c r="F924" s="225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16"/>
      <c r="Z924" s="216"/>
      <c r="AA924" s="216"/>
      <c r="AB924" s="216"/>
      <c r="AC924" s="216"/>
      <c r="AD924" s="216"/>
      <c r="AE924" s="216"/>
      <c r="AF924" s="216"/>
      <c r="AG924" s="216" t="s">
        <v>168</v>
      </c>
      <c r="AH924" s="216">
        <v>0</v>
      </c>
      <c r="AI924" s="216"/>
      <c r="AJ924" s="216"/>
      <c r="AK924" s="216"/>
      <c r="AL924" s="216"/>
      <c r="AM924" s="216"/>
      <c r="AN924" s="216"/>
      <c r="AO924" s="216"/>
      <c r="AP924" s="216"/>
      <c r="AQ924" s="216"/>
      <c r="AR924" s="216"/>
      <c r="AS924" s="216"/>
      <c r="AT924" s="216"/>
      <c r="AU924" s="216"/>
      <c r="AV924" s="216"/>
      <c r="AW924" s="216"/>
      <c r="AX924" s="216"/>
      <c r="AY924" s="216"/>
      <c r="AZ924" s="216"/>
      <c r="BA924" s="216"/>
      <c r="BB924" s="216"/>
      <c r="BC924" s="216"/>
      <c r="BD924" s="216"/>
      <c r="BE924" s="216"/>
      <c r="BF924" s="216"/>
      <c r="BG924" s="216"/>
      <c r="BH924" s="216"/>
    </row>
    <row r="925" spans="1:60" outlineLevel="1" x14ac:dyDescent="0.2">
      <c r="A925" s="223"/>
      <c r="B925" s="224"/>
      <c r="C925" s="248" t="s">
        <v>680</v>
      </c>
      <c r="D925" s="226"/>
      <c r="E925" s="227">
        <v>238.96888000000001</v>
      </c>
      <c r="F925" s="225"/>
      <c r="G925" s="225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  <c r="U925" s="225"/>
      <c r="V925" s="225"/>
      <c r="W925" s="225"/>
      <c r="X925" s="225"/>
      <c r="Y925" s="216"/>
      <c r="Z925" s="216"/>
      <c r="AA925" s="216"/>
      <c r="AB925" s="216"/>
      <c r="AC925" s="216"/>
      <c r="AD925" s="216"/>
      <c r="AE925" s="216"/>
      <c r="AF925" s="216"/>
      <c r="AG925" s="216" t="s">
        <v>168</v>
      </c>
      <c r="AH925" s="216">
        <v>0</v>
      </c>
      <c r="AI925" s="216"/>
      <c r="AJ925" s="216"/>
      <c r="AK925" s="216"/>
      <c r="AL925" s="216"/>
      <c r="AM925" s="216"/>
      <c r="AN925" s="216"/>
      <c r="AO925" s="216"/>
      <c r="AP925" s="216"/>
      <c r="AQ925" s="216"/>
      <c r="AR925" s="216"/>
      <c r="AS925" s="216"/>
      <c r="AT925" s="216"/>
      <c r="AU925" s="216"/>
      <c r="AV925" s="216"/>
      <c r="AW925" s="216"/>
      <c r="AX925" s="216"/>
      <c r="AY925" s="216"/>
      <c r="AZ925" s="216"/>
      <c r="BA925" s="216"/>
      <c r="BB925" s="216"/>
      <c r="BC925" s="216"/>
      <c r="BD925" s="216"/>
      <c r="BE925" s="216"/>
      <c r="BF925" s="216"/>
      <c r="BG925" s="216"/>
      <c r="BH925" s="216"/>
    </row>
    <row r="926" spans="1:60" ht="22.5" outlineLevel="1" x14ac:dyDescent="0.2">
      <c r="A926" s="235">
        <v>116</v>
      </c>
      <c r="B926" s="236" t="s">
        <v>683</v>
      </c>
      <c r="C926" s="246" t="s">
        <v>684</v>
      </c>
      <c r="D926" s="237" t="s">
        <v>672</v>
      </c>
      <c r="E926" s="238">
        <v>1.09076</v>
      </c>
      <c r="F926" s="239"/>
      <c r="G926" s="240">
        <f>ROUND(E926*F926,2)</f>
        <v>0</v>
      </c>
      <c r="H926" s="239"/>
      <c r="I926" s="240">
        <f>ROUND(E926*H926,2)</f>
        <v>0</v>
      </c>
      <c r="J926" s="239"/>
      <c r="K926" s="240">
        <f>ROUND(E926*J926,2)</f>
        <v>0</v>
      </c>
      <c r="L926" s="240">
        <v>21</v>
      </c>
      <c r="M926" s="240">
        <f>G926*(1+L926/100)</f>
        <v>0</v>
      </c>
      <c r="N926" s="240">
        <v>1E-3</v>
      </c>
      <c r="O926" s="240">
        <f>ROUND(E926*N926,2)</f>
        <v>0</v>
      </c>
      <c r="P926" s="240">
        <v>0</v>
      </c>
      <c r="Q926" s="240">
        <f>ROUND(E926*P926,2)</f>
        <v>0</v>
      </c>
      <c r="R926" s="240" t="s">
        <v>266</v>
      </c>
      <c r="S926" s="240" t="s">
        <v>154</v>
      </c>
      <c r="T926" s="241" t="s">
        <v>154</v>
      </c>
      <c r="U926" s="225">
        <v>0</v>
      </c>
      <c r="V926" s="225">
        <f>ROUND(E926*U926,2)</f>
        <v>0</v>
      </c>
      <c r="W926" s="225"/>
      <c r="X926" s="225" t="s">
        <v>267</v>
      </c>
      <c r="Y926" s="216"/>
      <c r="Z926" s="216"/>
      <c r="AA926" s="216"/>
      <c r="AB926" s="216"/>
      <c r="AC926" s="216"/>
      <c r="AD926" s="216"/>
      <c r="AE926" s="216"/>
      <c r="AF926" s="216"/>
      <c r="AG926" s="216" t="s">
        <v>268</v>
      </c>
      <c r="AH926" s="216"/>
      <c r="AI926" s="216"/>
      <c r="AJ926" s="216"/>
      <c r="AK926" s="216"/>
      <c r="AL926" s="216"/>
      <c r="AM926" s="216"/>
      <c r="AN926" s="216"/>
      <c r="AO926" s="216"/>
      <c r="AP926" s="216"/>
      <c r="AQ926" s="216"/>
      <c r="AR926" s="216"/>
      <c r="AS926" s="216"/>
      <c r="AT926" s="216"/>
      <c r="AU926" s="216"/>
      <c r="AV926" s="216"/>
      <c r="AW926" s="216"/>
      <c r="AX926" s="216"/>
      <c r="AY926" s="216"/>
      <c r="AZ926" s="216"/>
      <c r="BA926" s="216"/>
      <c r="BB926" s="216"/>
      <c r="BC926" s="216"/>
      <c r="BD926" s="216"/>
      <c r="BE926" s="216"/>
      <c r="BF926" s="216"/>
      <c r="BG926" s="216"/>
      <c r="BH926" s="216"/>
    </row>
    <row r="927" spans="1:60" outlineLevel="1" x14ac:dyDescent="0.2">
      <c r="A927" s="223"/>
      <c r="B927" s="224"/>
      <c r="C927" s="248" t="s">
        <v>197</v>
      </c>
      <c r="D927" s="226"/>
      <c r="E927" s="227"/>
      <c r="F927" s="225"/>
      <c r="G927" s="225"/>
      <c r="H927" s="225"/>
      <c r="I927" s="225"/>
      <c r="J927" s="225"/>
      <c r="K927" s="225"/>
      <c r="L927" s="225"/>
      <c r="M927" s="225"/>
      <c r="N927" s="225"/>
      <c r="O927" s="225"/>
      <c r="P927" s="225"/>
      <c r="Q927" s="225"/>
      <c r="R927" s="225"/>
      <c r="S927" s="225"/>
      <c r="T927" s="225"/>
      <c r="U927" s="225"/>
      <c r="V927" s="225"/>
      <c r="W927" s="225"/>
      <c r="X927" s="225"/>
      <c r="Y927" s="216"/>
      <c r="Z927" s="216"/>
      <c r="AA927" s="216"/>
      <c r="AB927" s="216"/>
      <c r="AC927" s="216"/>
      <c r="AD927" s="216"/>
      <c r="AE927" s="216"/>
      <c r="AF927" s="216"/>
      <c r="AG927" s="216" t="s">
        <v>168</v>
      </c>
      <c r="AH927" s="216">
        <v>0</v>
      </c>
      <c r="AI927" s="216"/>
      <c r="AJ927" s="216"/>
      <c r="AK927" s="216"/>
      <c r="AL927" s="216"/>
      <c r="AM927" s="216"/>
      <c r="AN927" s="216"/>
      <c r="AO927" s="216"/>
      <c r="AP927" s="216"/>
      <c r="AQ927" s="216"/>
      <c r="AR927" s="216"/>
      <c r="AS927" s="216"/>
      <c r="AT927" s="216"/>
      <c r="AU927" s="216"/>
      <c r="AV927" s="216"/>
      <c r="AW927" s="216"/>
      <c r="AX927" s="216"/>
      <c r="AY927" s="216"/>
      <c r="AZ927" s="216"/>
      <c r="BA927" s="216"/>
      <c r="BB927" s="216"/>
      <c r="BC927" s="216"/>
      <c r="BD927" s="216"/>
      <c r="BE927" s="216"/>
      <c r="BF927" s="216"/>
      <c r="BG927" s="216"/>
      <c r="BH927" s="216"/>
    </row>
    <row r="928" spans="1:60" outlineLevel="1" x14ac:dyDescent="0.2">
      <c r="A928" s="223"/>
      <c r="B928" s="224"/>
      <c r="C928" s="248" t="s">
        <v>198</v>
      </c>
      <c r="D928" s="226"/>
      <c r="E928" s="227"/>
      <c r="F928" s="225"/>
      <c r="G928" s="225"/>
      <c r="H928" s="225"/>
      <c r="I928" s="225"/>
      <c r="J928" s="225"/>
      <c r="K928" s="225"/>
      <c r="L928" s="225"/>
      <c r="M928" s="225"/>
      <c r="N928" s="225"/>
      <c r="O928" s="225"/>
      <c r="P928" s="225"/>
      <c r="Q928" s="225"/>
      <c r="R928" s="225"/>
      <c r="S928" s="225"/>
      <c r="T928" s="225"/>
      <c r="U928" s="225"/>
      <c r="V928" s="225"/>
      <c r="W928" s="225"/>
      <c r="X928" s="225"/>
      <c r="Y928" s="216"/>
      <c r="Z928" s="216"/>
      <c r="AA928" s="216"/>
      <c r="AB928" s="216"/>
      <c r="AC928" s="216"/>
      <c r="AD928" s="216"/>
      <c r="AE928" s="216"/>
      <c r="AF928" s="216"/>
      <c r="AG928" s="216" t="s">
        <v>168</v>
      </c>
      <c r="AH928" s="216">
        <v>0</v>
      </c>
      <c r="AI928" s="216"/>
      <c r="AJ928" s="216"/>
      <c r="AK928" s="216"/>
      <c r="AL928" s="216"/>
      <c r="AM928" s="216"/>
      <c r="AN928" s="216"/>
      <c r="AO928" s="216"/>
      <c r="AP928" s="216"/>
      <c r="AQ928" s="216"/>
      <c r="AR928" s="216"/>
      <c r="AS928" s="216"/>
      <c r="AT928" s="216"/>
      <c r="AU928" s="216"/>
      <c r="AV928" s="216"/>
      <c r="AW928" s="216"/>
      <c r="AX928" s="216"/>
      <c r="AY928" s="216"/>
      <c r="AZ928" s="216"/>
      <c r="BA928" s="216"/>
      <c r="BB928" s="216"/>
      <c r="BC928" s="216"/>
      <c r="BD928" s="216"/>
      <c r="BE928" s="216"/>
      <c r="BF928" s="216"/>
      <c r="BG928" s="216"/>
      <c r="BH928" s="216"/>
    </row>
    <row r="929" spans="1:60" outlineLevel="1" x14ac:dyDescent="0.2">
      <c r="A929" s="223"/>
      <c r="B929" s="224"/>
      <c r="C929" s="248" t="s">
        <v>674</v>
      </c>
      <c r="D929" s="226"/>
      <c r="E929" s="227"/>
      <c r="F929" s="225"/>
      <c r="G929" s="225"/>
      <c r="H929" s="225"/>
      <c r="I929" s="225"/>
      <c r="J929" s="225"/>
      <c r="K929" s="225"/>
      <c r="L929" s="225"/>
      <c r="M929" s="225"/>
      <c r="N929" s="225"/>
      <c r="O929" s="225"/>
      <c r="P929" s="225"/>
      <c r="Q929" s="225"/>
      <c r="R929" s="225"/>
      <c r="S929" s="225"/>
      <c r="T929" s="225"/>
      <c r="U929" s="225"/>
      <c r="V929" s="225"/>
      <c r="W929" s="225"/>
      <c r="X929" s="225"/>
      <c r="Y929" s="216"/>
      <c r="Z929" s="216"/>
      <c r="AA929" s="216"/>
      <c r="AB929" s="216"/>
      <c r="AC929" s="216"/>
      <c r="AD929" s="216"/>
      <c r="AE929" s="216"/>
      <c r="AF929" s="216"/>
      <c r="AG929" s="216" t="s">
        <v>168</v>
      </c>
      <c r="AH929" s="216">
        <v>0</v>
      </c>
      <c r="AI929" s="216"/>
      <c r="AJ929" s="216"/>
      <c r="AK929" s="216"/>
      <c r="AL929" s="216"/>
      <c r="AM929" s="216"/>
      <c r="AN929" s="216"/>
      <c r="AO929" s="216"/>
      <c r="AP929" s="216"/>
      <c r="AQ929" s="216"/>
      <c r="AR929" s="216"/>
      <c r="AS929" s="216"/>
      <c r="AT929" s="216"/>
      <c r="AU929" s="216"/>
      <c r="AV929" s="216"/>
      <c r="AW929" s="216"/>
      <c r="AX929" s="216"/>
      <c r="AY929" s="216"/>
      <c r="AZ929" s="216"/>
      <c r="BA929" s="216"/>
      <c r="BB929" s="216"/>
      <c r="BC929" s="216"/>
      <c r="BD929" s="216"/>
      <c r="BE929" s="216"/>
      <c r="BF929" s="216"/>
      <c r="BG929" s="216"/>
      <c r="BH929" s="216"/>
    </row>
    <row r="930" spans="1:60" outlineLevel="1" x14ac:dyDescent="0.2">
      <c r="A930" s="223"/>
      <c r="B930" s="224"/>
      <c r="C930" s="248" t="s">
        <v>199</v>
      </c>
      <c r="D930" s="226"/>
      <c r="E930" s="227"/>
      <c r="F930" s="225"/>
      <c r="G930" s="225"/>
      <c r="H930" s="225"/>
      <c r="I930" s="225"/>
      <c r="J930" s="225"/>
      <c r="K930" s="225"/>
      <c r="L930" s="225"/>
      <c r="M930" s="225"/>
      <c r="N930" s="225"/>
      <c r="O930" s="225"/>
      <c r="P930" s="225"/>
      <c r="Q930" s="225"/>
      <c r="R930" s="225"/>
      <c r="S930" s="225"/>
      <c r="T930" s="225"/>
      <c r="U930" s="225"/>
      <c r="V930" s="225"/>
      <c r="W930" s="225"/>
      <c r="X930" s="225"/>
      <c r="Y930" s="216"/>
      <c r="Z930" s="216"/>
      <c r="AA930" s="216"/>
      <c r="AB930" s="216"/>
      <c r="AC930" s="216"/>
      <c r="AD930" s="216"/>
      <c r="AE930" s="216"/>
      <c r="AF930" s="216"/>
      <c r="AG930" s="216" t="s">
        <v>168</v>
      </c>
      <c r="AH930" s="216">
        <v>0</v>
      </c>
      <c r="AI930" s="216"/>
      <c r="AJ930" s="216"/>
      <c r="AK930" s="216"/>
      <c r="AL930" s="216"/>
      <c r="AM930" s="216"/>
      <c r="AN930" s="216"/>
      <c r="AO930" s="216"/>
      <c r="AP930" s="216"/>
      <c r="AQ930" s="216"/>
      <c r="AR930" s="216"/>
      <c r="AS930" s="216"/>
      <c r="AT930" s="216"/>
      <c r="AU930" s="216"/>
      <c r="AV930" s="216"/>
      <c r="AW930" s="216"/>
      <c r="AX930" s="216"/>
      <c r="AY930" s="216"/>
      <c r="AZ930" s="216"/>
      <c r="BA930" s="216"/>
      <c r="BB930" s="216"/>
      <c r="BC930" s="216"/>
      <c r="BD930" s="216"/>
      <c r="BE930" s="216"/>
      <c r="BF930" s="216"/>
      <c r="BG930" s="216"/>
      <c r="BH930" s="216"/>
    </row>
    <row r="931" spans="1:60" outlineLevel="1" x14ac:dyDescent="0.2">
      <c r="A931" s="223"/>
      <c r="B931" s="224"/>
      <c r="C931" s="248" t="s">
        <v>675</v>
      </c>
      <c r="D931" s="226"/>
      <c r="E931" s="227"/>
      <c r="F931" s="225"/>
      <c r="G931" s="225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  <c r="U931" s="225"/>
      <c r="V931" s="225"/>
      <c r="W931" s="225"/>
      <c r="X931" s="225"/>
      <c r="Y931" s="216"/>
      <c r="Z931" s="216"/>
      <c r="AA931" s="216"/>
      <c r="AB931" s="216"/>
      <c r="AC931" s="216"/>
      <c r="AD931" s="216"/>
      <c r="AE931" s="216"/>
      <c r="AF931" s="216"/>
      <c r="AG931" s="216" t="s">
        <v>168</v>
      </c>
      <c r="AH931" s="216">
        <v>0</v>
      </c>
      <c r="AI931" s="216"/>
      <c r="AJ931" s="216"/>
      <c r="AK931" s="216"/>
      <c r="AL931" s="216"/>
      <c r="AM931" s="216"/>
      <c r="AN931" s="216"/>
      <c r="AO931" s="216"/>
      <c r="AP931" s="216"/>
      <c r="AQ931" s="216"/>
      <c r="AR931" s="216"/>
      <c r="AS931" s="216"/>
      <c r="AT931" s="216"/>
      <c r="AU931" s="216"/>
      <c r="AV931" s="216"/>
      <c r="AW931" s="216"/>
      <c r="AX931" s="216"/>
      <c r="AY931" s="216"/>
      <c r="AZ931" s="216"/>
      <c r="BA931" s="216"/>
      <c r="BB931" s="216"/>
      <c r="BC931" s="216"/>
      <c r="BD931" s="216"/>
      <c r="BE931" s="216"/>
      <c r="BF931" s="216"/>
      <c r="BG931" s="216"/>
      <c r="BH931" s="216"/>
    </row>
    <row r="932" spans="1:60" outlineLevel="1" x14ac:dyDescent="0.2">
      <c r="A932" s="223"/>
      <c r="B932" s="224"/>
      <c r="C932" s="248" t="s">
        <v>685</v>
      </c>
      <c r="D932" s="226"/>
      <c r="E932" s="227">
        <v>0.19281000000000001</v>
      </c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  <c r="U932" s="225"/>
      <c r="V932" s="225"/>
      <c r="W932" s="225"/>
      <c r="X932" s="225"/>
      <c r="Y932" s="216"/>
      <c r="Z932" s="216"/>
      <c r="AA932" s="216"/>
      <c r="AB932" s="216"/>
      <c r="AC932" s="216"/>
      <c r="AD932" s="216"/>
      <c r="AE932" s="216"/>
      <c r="AF932" s="216"/>
      <c r="AG932" s="216" t="s">
        <v>168</v>
      </c>
      <c r="AH932" s="216">
        <v>0</v>
      </c>
      <c r="AI932" s="216"/>
      <c r="AJ932" s="216"/>
      <c r="AK932" s="216"/>
      <c r="AL932" s="216"/>
      <c r="AM932" s="216"/>
      <c r="AN932" s="216"/>
      <c r="AO932" s="216"/>
      <c r="AP932" s="216"/>
      <c r="AQ932" s="216"/>
      <c r="AR932" s="216"/>
      <c r="AS932" s="216"/>
      <c r="AT932" s="216"/>
      <c r="AU932" s="216"/>
      <c r="AV932" s="216"/>
      <c r="AW932" s="216"/>
      <c r="AX932" s="216"/>
      <c r="AY932" s="216"/>
      <c r="AZ932" s="216"/>
      <c r="BA932" s="216"/>
      <c r="BB932" s="216"/>
      <c r="BC932" s="216"/>
      <c r="BD932" s="216"/>
      <c r="BE932" s="216"/>
      <c r="BF932" s="216"/>
      <c r="BG932" s="216"/>
      <c r="BH932" s="216"/>
    </row>
    <row r="933" spans="1:60" outlineLevel="1" x14ac:dyDescent="0.2">
      <c r="A933" s="223"/>
      <c r="B933" s="224"/>
      <c r="C933" s="248" t="s">
        <v>686</v>
      </c>
      <c r="D933" s="226"/>
      <c r="E933" s="227">
        <v>0.11018</v>
      </c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  <c r="U933" s="225"/>
      <c r="V933" s="225"/>
      <c r="W933" s="225"/>
      <c r="X933" s="225"/>
      <c r="Y933" s="216"/>
      <c r="Z933" s="216"/>
      <c r="AA933" s="216"/>
      <c r="AB933" s="216"/>
      <c r="AC933" s="216"/>
      <c r="AD933" s="216"/>
      <c r="AE933" s="216"/>
      <c r="AF933" s="216"/>
      <c r="AG933" s="216" t="s">
        <v>168</v>
      </c>
      <c r="AH933" s="216">
        <v>0</v>
      </c>
      <c r="AI933" s="216"/>
      <c r="AJ933" s="216"/>
      <c r="AK933" s="216"/>
      <c r="AL933" s="216"/>
      <c r="AM933" s="216"/>
      <c r="AN933" s="216"/>
      <c r="AO933" s="216"/>
      <c r="AP933" s="216"/>
      <c r="AQ933" s="216"/>
      <c r="AR933" s="216"/>
      <c r="AS933" s="216"/>
      <c r="AT933" s="216"/>
      <c r="AU933" s="216"/>
      <c r="AV933" s="216"/>
      <c r="AW933" s="216"/>
      <c r="AX933" s="216"/>
      <c r="AY933" s="216"/>
      <c r="AZ933" s="216"/>
      <c r="BA933" s="216"/>
      <c r="BB933" s="216"/>
      <c r="BC933" s="216"/>
      <c r="BD933" s="216"/>
      <c r="BE933" s="216"/>
      <c r="BF933" s="216"/>
      <c r="BG933" s="216"/>
      <c r="BH933" s="216"/>
    </row>
    <row r="934" spans="1:60" outlineLevel="1" x14ac:dyDescent="0.2">
      <c r="A934" s="223"/>
      <c r="B934" s="224"/>
      <c r="C934" s="248" t="s">
        <v>199</v>
      </c>
      <c r="D934" s="226"/>
      <c r="E934" s="227"/>
      <c r="F934" s="225"/>
      <c r="G934" s="225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  <c r="U934" s="225"/>
      <c r="V934" s="225"/>
      <c r="W934" s="225"/>
      <c r="X934" s="225"/>
      <c r="Y934" s="216"/>
      <c r="Z934" s="216"/>
      <c r="AA934" s="216"/>
      <c r="AB934" s="216"/>
      <c r="AC934" s="216"/>
      <c r="AD934" s="216"/>
      <c r="AE934" s="216"/>
      <c r="AF934" s="216"/>
      <c r="AG934" s="216" t="s">
        <v>168</v>
      </c>
      <c r="AH934" s="216">
        <v>0</v>
      </c>
      <c r="AI934" s="216"/>
      <c r="AJ934" s="216"/>
      <c r="AK934" s="216"/>
      <c r="AL934" s="216"/>
      <c r="AM934" s="216"/>
      <c r="AN934" s="216"/>
      <c r="AO934" s="216"/>
      <c r="AP934" s="216"/>
      <c r="AQ934" s="216"/>
      <c r="AR934" s="216"/>
      <c r="AS934" s="216"/>
      <c r="AT934" s="216"/>
      <c r="AU934" s="216"/>
      <c r="AV934" s="216"/>
      <c r="AW934" s="216"/>
      <c r="AX934" s="216"/>
      <c r="AY934" s="216"/>
      <c r="AZ934" s="216"/>
      <c r="BA934" s="216"/>
      <c r="BB934" s="216"/>
      <c r="BC934" s="216"/>
      <c r="BD934" s="216"/>
      <c r="BE934" s="216"/>
      <c r="BF934" s="216"/>
      <c r="BG934" s="216"/>
      <c r="BH934" s="216"/>
    </row>
    <row r="935" spans="1:60" outlineLevel="1" x14ac:dyDescent="0.2">
      <c r="A935" s="223"/>
      <c r="B935" s="224"/>
      <c r="C935" s="248" t="s">
        <v>678</v>
      </c>
      <c r="D935" s="226"/>
      <c r="E935" s="227"/>
      <c r="F935" s="225"/>
      <c r="G935" s="225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225"/>
      <c r="W935" s="225"/>
      <c r="X935" s="225"/>
      <c r="Y935" s="216"/>
      <c r="Z935" s="216"/>
      <c r="AA935" s="216"/>
      <c r="AB935" s="216"/>
      <c r="AC935" s="216"/>
      <c r="AD935" s="216"/>
      <c r="AE935" s="216"/>
      <c r="AF935" s="216"/>
      <c r="AG935" s="216" t="s">
        <v>168</v>
      </c>
      <c r="AH935" s="216">
        <v>0</v>
      </c>
      <c r="AI935" s="216"/>
      <c r="AJ935" s="216"/>
      <c r="AK935" s="216"/>
      <c r="AL935" s="216"/>
      <c r="AM935" s="216"/>
      <c r="AN935" s="216"/>
      <c r="AO935" s="216"/>
      <c r="AP935" s="216"/>
      <c r="AQ935" s="216"/>
      <c r="AR935" s="216"/>
      <c r="AS935" s="216"/>
      <c r="AT935" s="216"/>
      <c r="AU935" s="216"/>
      <c r="AV935" s="216"/>
      <c r="AW935" s="216"/>
      <c r="AX935" s="216"/>
      <c r="AY935" s="216"/>
      <c r="AZ935" s="216"/>
      <c r="BA935" s="216"/>
      <c r="BB935" s="216"/>
      <c r="BC935" s="216"/>
      <c r="BD935" s="216"/>
      <c r="BE935" s="216"/>
      <c r="BF935" s="216"/>
      <c r="BG935" s="216"/>
      <c r="BH935" s="216"/>
    </row>
    <row r="936" spans="1:60" ht="33.75" outlineLevel="1" x14ac:dyDescent="0.2">
      <c r="A936" s="223"/>
      <c r="B936" s="224"/>
      <c r="C936" s="248" t="s">
        <v>687</v>
      </c>
      <c r="D936" s="226"/>
      <c r="E936" s="227">
        <v>0.52490999999999999</v>
      </c>
      <c r="F936" s="225"/>
      <c r="G936" s="225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  <c r="U936" s="225"/>
      <c r="V936" s="225"/>
      <c r="W936" s="225"/>
      <c r="X936" s="225"/>
      <c r="Y936" s="216"/>
      <c r="Z936" s="216"/>
      <c r="AA936" s="216"/>
      <c r="AB936" s="216"/>
      <c r="AC936" s="216"/>
      <c r="AD936" s="216"/>
      <c r="AE936" s="216"/>
      <c r="AF936" s="216"/>
      <c r="AG936" s="216" t="s">
        <v>168</v>
      </c>
      <c r="AH936" s="216">
        <v>0</v>
      </c>
      <c r="AI936" s="216"/>
      <c r="AJ936" s="216"/>
      <c r="AK936" s="216"/>
      <c r="AL936" s="216"/>
      <c r="AM936" s="216"/>
      <c r="AN936" s="216"/>
      <c r="AO936" s="216"/>
      <c r="AP936" s="216"/>
      <c r="AQ936" s="216"/>
      <c r="AR936" s="216"/>
      <c r="AS936" s="216"/>
      <c r="AT936" s="216"/>
      <c r="AU936" s="216"/>
      <c r="AV936" s="216"/>
      <c r="AW936" s="216"/>
      <c r="AX936" s="216"/>
      <c r="AY936" s="216"/>
      <c r="AZ936" s="216"/>
      <c r="BA936" s="216"/>
      <c r="BB936" s="216"/>
      <c r="BC936" s="216"/>
      <c r="BD936" s="216"/>
      <c r="BE936" s="216"/>
      <c r="BF936" s="216"/>
      <c r="BG936" s="216"/>
      <c r="BH936" s="216"/>
    </row>
    <row r="937" spans="1:60" outlineLevel="1" x14ac:dyDescent="0.2">
      <c r="A937" s="223"/>
      <c r="B937" s="224"/>
      <c r="C937" s="248" t="s">
        <v>688</v>
      </c>
      <c r="D937" s="226"/>
      <c r="E937" s="227">
        <v>0.26286999999999999</v>
      </c>
      <c r="F937" s="225"/>
      <c r="G937" s="225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  <c r="U937" s="225"/>
      <c r="V937" s="225"/>
      <c r="W937" s="225"/>
      <c r="X937" s="225"/>
      <c r="Y937" s="216"/>
      <c r="Z937" s="216"/>
      <c r="AA937" s="216"/>
      <c r="AB937" s="216"/>
      <c r="AC937" s="216"/>
      <c r="AD937" s="216"/>
      <c r="AE937" s="216"/>
      <c r="AF937" s="216"/>
      <c r="AG937" s="216" t="s">
        <v>168</v>
      </c>
      <c r="AH937" s="216">
        <v>0</v>
      </c>
      <c r="AI937" s="216"/>
      <c r="AJ937" s="216"/>
      <c r="AK937" s="216"/>
      <c r="AL937" s="216"/>
      <c r="AM937" s="216"/>
      <c r="AN937" s="216"/>
      <c r="AO937" s="216"/>
      <c r="AP937" s="216"/>
      <c r="AQ937" s="216"/>
      <c r="AR937" s="216"/>
      <c r="AS937" s="216"/>
      <c r="AT937" s="216"/>
      <c r="AU937" s="216"/>
      <c r="AV937" s="216"/>
      <c r="AW937" s="216"/>
      <c r="AX937" s="216"/>
      <c r="AY937" s="216"/>
      <c r="AZ937" s="216"/>
      <c r="BA937" s="216"/>
      <c r="BB937" s="216"/>
      <c r="BC937" s="216"/>
      <c r="BD937" s="216"/>
      <c r="BE937" s="216"/>
      <c r="BF937" s="216"/>
      <c r="BG937" s="216"/>
      <c r="BH937" s="216"/>
    </row>
    <row r="938" spans="1:60" outlineLevel="1" x14ac:dyDescent="0.2">
      <c r="A938" s="235">
        <v>117</v>
      </c>
      <c r="B938" s="236" t="s">
        <v>689</v>
      </c>
      <c r="C938" s="246" t="s">
        <v>690</v>
      </c>
      <c r="D938" s="237" t="s">
        <v>241</v>
      </c>
      <c r="E938" s="238">
        <v>6.0589999999999998E-2</v>
      </c>
      <c r="F938" s="239"/>
      <c r="G938" s="240">
        <f>ROUND(E938*F938,2)</f>
        <v>0</v>
      </c>
      <c r="H938" s="239"/>
      <c r="I938" s="240">
        <f>ROUND(E938*H938,2)</f>
        <v>0</v>
      </c>
      <c r="J938" s="239"/>
      <c r="K938" s="240">
        <f>ROUND(E938*J938,2)</f>
        <v>0</v>
      </c>
      <c r="L938" s="240">
        <v>21</v>
      </c>
      <c r="M938" s="240">
        <f>G938*(1+L938/100)</f>
        <v>0</v>
      </c>
      <c r="N938" s="240">
        <v>0</v>
      </c>
      <c r="O938" s="240">
        <f>ROUND(E938*N938,2)</f>
        <v>0</v>
      </c>
      <c r="P938" s="240">
        <v>0</v>
      </c>
      <c r="Q938" s="240">
        <f>ROUND(E938*P938,2)</f>
        <v>0</v>
      </c>
      <c r="R938" s="240" t="s">
        <v>673</v>
      </c>
      <c r="S938" s="240" t="s">
        <v>154</v>
      </c>
      <c r="T938" s="241" t="s">
        <v>154</v>
      </c>
      <c r="U938" s="225">
        <v>3.327</v>
      </c>
      <c r="V938" s="225">
        <f>ROUND(E938*U938,2)</f>
        <v>0.2</v>
      </c>
      <c r="W938" s="225"/>
      <c r="X938" s="225" t="s">
        <v>576</v>
      </c>
      <c r="Y938" s="216"/>
      <c r="Z938" s="216"/>
      <c r="AA938" s="216"/>
      <c r="AB938" s="216"/>
      <c r="AC938" s="216"/>
      <c r="AD938" s="216"/>
      <c r="AE938" s="216"/>
      <c r="AF938" s="216"/>
      <c r="AG938" s="216" t="s">
        <v>577</v>
      </c>
      <c r="AH938" s="216"/>
      <c r="AI938" s="216"/>
      <c r="AJ938" s="216"/>
      <c r="AK938" s="216"/>
      <c r="AL938" s="216"/>
      <c r="AM938" s="216"/>
      <c r="AN938" s="216"/>
      <c r="AO938" s="216"/>
      <c r="AP938" s="216"/>
      <c r="AQ938" s="216"/>
      <c r="AR938" s="216"/>
      <c r="AS938" s="216"/>
      <c r="AT938" s="216"/>
      <c r="AU938" s="216"/>
      <c r="AV938" s="216"/>
      <c r="AW938" s="216"/>
      <c r="AX938" s="216"/>
      <c r="AY938" s="216"/>
      <c r="AZ938" s="216"/>
      <c r="BA938" s="216"/>
      <c r="BB938" s="216"/>
      <c r="BC938" s="216"/>
      <c r="BD938" s="216"/>
      <c r="BE938" s="216"/>
      <c r="BF938" s="216"/>
      <c r="BG938" s="216"/>
      <c r="BH938" s="216"/>
    </row>
    <row r="939" spans="1:60" outlineLevel="1" x14ac:dyDescent="0.2">
      <c r="A939" s="223"/>
      <c r="B939" s="224"/>
      <c r="C939" s="263" t="s">
        <v>625</v>
      </c>
      <c r="D939" s="254"/>
      <c r="E939" s="254"/>
      <c r="F939" s="254"/>
      <c r="G939" s="254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  <c r="U939" s="225"/>
      <c r="V939" s="225"/>
      <c r="W939" s="225"/>
      <c r="X939" s="225"/>
      <c r="Y939" s="216"/>
      <c r="Z939" s="216"/>
      <c r="AA939" s="216"/>
      <c r="AB939" s="216"/>
      <c r="AC939" s="216"/>
      <c r="AD939" s="216"/>
      <c r="AE939" s="216"/>
      <c r="AF939" s="216"/>
      <c r="AG939" s="216" t="s">
        <v>196</v>
      </c>
      <c r="AH939" s="216"/>
      <c r="AI939" s="216"/>
      <c r="AJ939" s="216"/>
      <c r="AK939" s="216"/>
      <c r="AL939" s="216"/>
      <c r="AM939" s="216"/>
      <c r="AN939" s="216"/>
      <c r="AO939" s="216"/>
      <c r="AP939" s="216"/>
      <c r="AQ939" s="216"/>
      <c r="AR939" s="216"/>
      <c r="AS939" s="216"/>
      <c r="AT939" s="216"/>
      <c r="AU939" s="216"/>
      <c r="AV939" s="216"/>
      <c r="AW939" s="216"/>
      <c r="AX939" s="216"/>
      <c r="AY939" s="216"/>
      <c r="AZ939" s="216"/>
      <c r="BA939" s="216"/>
      <c r="BB939" s="216"/>
      <c r="BC939" s="216"/>
      <c r="BD939" s="216"/>
      <c r="BE939" s="216"/>
      <c r="BF939" s="216"/>
      <c r="BG939" s="216"/>
      <c r="BH939" s="216"/>
    </row>
    <row r="940" spans="1:60" outlineLevel="1" x14ac:dyDescent="0.2">
      <c r="A940" s="223"/>
      <c r="B940" s="224"/>
      <c r="C940" s="248" t="s">
        <v>579</v>
      </c>
      <c r="D940" s="226"/>
      <c r="E940" s="227"/>
      <c r="F940" s="225"/>
      <c r="G940" s="225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  <c r="U940" s="225"/>
      <c r="V940" s="225"/>
      <c r="W940" s="225"/>
      <c r="X940" s="225"/>
      <c r="Y940" s="216"/>
      <c r="Z940" s="216"/>
      <c r="AA940" s="216"/>
      <c r="AB940" s="216"/>
      <c r="AC940" s="216"/>
      <c r="AD940" s="216"/>
      <c r="AE940" s="216"/>
      <c r="AF940" s="216"/>
      <c r="AG940" s="216" t="s">
        <v>168</v>
      </c>
      <c r="AH940" s="216">
        <v>0</v>
      </c>
      <c r="AI940" s="216"/>
      <c r="AJ940" s="216"/>
      <c r="AK940" s="216"/>
      <c r="AL940" s="216"/>
      <c r="AM940" s="216"/>
      <c r="AN940" s="216"/>
      <c r="AO940" s="216"/>
      <c r="AP940" s="216"/>
      <c r="AQ940" s="216"/>
      <c r="AR940" s="216"/>
      <c r="AS940" s="216"/>
      <c r="AT940" s="216"/>
      <c r="AU940" s="216"/>
      <c r="AV940" s="216"/>
      <c r="AW940" s="216"/>
      <c r="AX940" s="216"/>
      <c r="AY940" s="216"/>
      <c r="AZ940" s="216"/>
      <c r="BA940" s="216"/>
      <c r="BB940" s="216"/>
      <c r="BC940" s="216"/>
      <c r="BD940" s="216"/>
      <c r="BE940" s="216"/>
      <c r="BF940" s="216"/>
      <c r="BG940" s="216"/>
      <c r="BH940" s="216"/>
    </row>
    <row r="941" spans="1:60" outlineLevel="1" x14ac:dyDescent="0.2">
      <c r="A941" s="223"/>
      <c r="B941" s="224"/>
      <c r="C941" s="248" t="s">
        <v>691</v>
      </c>
      <c r="D941" s="226"/>
      <c r="E941" s="227"/>
      <c r="F941" s="225"/>
      <c r="G941" s="225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  <c r="U941" s="225"/>
      <c r="V941" s="225"/>
      <c r="W941" s="225"/>
      <c r="X941" s="225"/>
      <c r="Y941" s="216"/>
      <c r="Z941" s="216"/>
      <c r="AA941" s="216"/>
      <c r="AB941" s="216"/>
      <c r="AC941" s="216"/>
      <c r="AD941" s="216"/>
      <c r="AE941" s="216"/>
      <c r="AF941" s="216"/>
      <c r="AG941" s="216" t="s">
        <v>168</v>
      </c>
      <c r="AH941" s="216">
        <v>0</v>
      </c>
      <c r="AI941" s="216"/>
      <c r="AJ941" s="216"/>
      <c r="AK941" s="216"/>
      <c r="AL941" s="216"/>
      <c r="AM941" s="216"/>
      <c r="AN941" s="216"/>
      <c r="AO941" s="216"/>
      <c r="AP941" s="216"/>
      <c r="AQ941" s="216"/>
      <c r="AR941" s="216"/>
      <c r="AS941" s="216"/>
      <c r="AT941" s="216"/>
      <c r="AU941" s="216"/>
      <c r="AV941" s="216"/>
      <c r="AW941" s="216"/>
      <c r="AX941" s="216"/>
      <c r="AY941" s="216"/>
      <c r="AZ941" s="216"/>
      <c r="BA941" s="216"/>
      <c r="BB941" s="216"/>
      <c r="BC941" s="216"/>
      <c r="BD941" s="216"/>
      <c r="BE941" s="216"/>
      <c r="BF941" s="216"/>
      <c r="BG941" s="216"/>
      <c r="BH941" s="216"/>
    </row>
    <row r="942" spans="1:60" outlineLevel="1" x14ac:dyDescent="0.2">
      <c r="A942" s="223"/>
      <c r="B942" s="224"/>
      <c r="C942" s="248" t="s">
        <v>692</v>
      </c>
      <c r="D942" s="226"/>
      <c r="E942" s="227">
        <v>6.0589999999999998E-2</v>
      </c>
      <c r="F942" s="225"/>
      <c r="G942" s="225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  <c r="R942" s="225"/>
      <c r="S942" s="225"/>
      <c r="T942" s="225"/>
      <c r="U942" s="225"/>
      <c r="V942" s="225"/>
      <c r="W942" s="225"/>
      <c r="X942" s="225"/>
      <c r="Y942" s="216"/>
      <c r="Z942" s="216"/>
      <c r="AA942" s="216"/>
      <c r="AB942" s="216"/>
      <c r="AC942" s="216"/>
      <c r="AD942" s="216"/>
      <c r="AE942" s="216"/>
      <c r="AF942" s="216"/>
      <c r="AG942" s="216" t="s">
        <v>168</v>
      </c>
      <c r="AH942" s="216">
        <v>0</v>
      </c>
      <c r="AI942" s="216"/>
      <c r="AJ942" s="216"/>
      <c r="AK942" s="216"/>
      <c r="AL942" s="216"/>
      <c r="AM942" s="216"/>
      <c r="AN942" s="216"/>
      <c r="AO942" s="216"/>
      <c r="AP942" s="216"/>
      <c r="AQ942" s="216"/>
      <c r="AR942" s="216"/>
      <c r="AS942" s="216"/>
      <c r="AT942" s="216"/>
      <c r="AU942" s="216"/>
      <c r="AV942" s="216"/>
      <c r="AW942" s="216"/>
      <c r="AX942" s="216"/>
      <c r="AY942" s="216"/>
      <c r="AZ942" s="216"/>
      <c r="BA942" s="216"/>
      <c r="BB942" s="216"/>
      <c r="BC942" s="216"/>
      <c r="BD942" s="216"/>
      <c r="BE942" s="216"/>
      <c r="BF942" s="216"/>
      <c r="BG942" s="216"/>
      <c r="BH942" s="216"/>
    </row>
    <row r="943" spans="1:60" x14ac:dyDescent="0.2">
      <c r="A943" s="229" t="s">
        <v>149</v>
      </c>
      <c r="B943" s="230" t="s">
        <v>108</v>
      </c>
      <c r="C943" s="245" t="s">
        <v>109</v>
      </c>
      <c r="D943" s="231"/>
      <c r="E943" s="232"/>
      <c r="F943" s="233"/>
      <c r="G943" s="233">
        <f>SUMIF(AG944:AG964,"&lt;&gt;NOR",G944:G964)</f>
        <v>0</v>
      </c>
      <c r="H943" s="233"/>
      <c r="I943" s="233">
        <f>SUM(I944:I964)</f>
        <v>0</v>
      </c>
      <c r="J943" s="233"/>
      <c r="K943" s="233">
        <f>SUM(K944:K964)</f>
        <v>0</v>
      </c>
      <c r="L943" s="233"/>
      <c r="M943" s="233">
        <f>SUM(M944:M964)</f>
        <v>0</v>
      </c>
      <c r="N943" s="233"/>
      <c r="O943" s="233">
        <f>SUM(O944:O964)</f>
        <v>7.26</v>
      </c>
      <c r="P943" s="233"/>
      <c r="Q943" s="233">
        <f>SUM(Q944:Q964)</f>
        <v>0</v>
      </c>
      <c r="R943" s="233"/>
      <c r="S943" s="233"/>
      <c r="T943" s="234"/>
      <c r="U943" s="228"/>
      <c r="V943" s="228">
        <f>SUM(V944:V964)</f>
        <v>40.629999999999995</v>
      </c>
      <c r="W943" s="228"/>
      <c r="X943" s="228"/>
      <c r="AG943" t="s">
        <v>150</v>
      </c>
    </row>
    <row r="944" spans="1:60" ht="33.75" outlineLevel="1" x14ac:dyDescent="0.2">
      <c r="A944" s="235">
        <v>118</v>
      </c>
      <c r="B944" s="236" t="s">
        <v>693</v>
      </c>
      <c r="C944" s="246" t="s">
        <v>694</v>
      </c>
      <c r="D944" s="237" t="s">
        <v>259</v>
      </c>
      <c r="E944" s="238">
        <v>23.628499999999999</v>
      </c>
      <c r="F944" s="239"/>
      <c r="G944" s="240">
        <f>ROUND(E944*F944,2)</f>
        <v>0</v>
      </c>
      <c r="H944" s="239"/>
      <c r="I944" s="240">
        <f>ROUND(E944*H944,2)</f>
        <v>0</v>
      </c>
      <c r="J944" s="239"/>
      <c r="K944" s="240">
        <f>ROUND(E944*J944,2)</f>
        <v>0</v>
      </c>
      <c r="L944" s="240">
        <v>21</v>
      </c>
      <c r="M944" s="240">
        <f>G944*(1+L944/100)</f>
        <v>0</v>
      </c>
      <c r="N944" s="240">
        <v>0.12214999999999999</v>
      </c>
      <c r="O944" s="240">
        <f>ROUND(E944*N944,2)</f>
        <v>2.89</v>
      </c>
      <c r="P944" s="240">
        <v>0</v>
      </c>
      <c r="Q944" s="240">
        <f>ROUND(E944*P944,2)</f>
        <v>0</v>
      </c>
      <c r="R944" s="240" t="s">
        <v>695</v>
      </c>
      <c r="S944" s="240" t="s">
        <v>154</v>
      </c>
      <c r="T944" s="241" t="s">
        <v>154</v>
      </c>
      <c r="U944" s="225">
        <v>1.2070000000000001</v>
      </c>
      <c r="V944" s="225">
        <f>ROUND(E944*U944,2)</f>
        <v>28.52</v>
      </c>
      <c r="W944" s="225"/>
      <c r="X944" s="225" t="s">
        <v>193</v>
      </c>
      <c r="Y944" s="216"/>
      <c r="Z944" s="216"/>
      <c r="AA944" s="216"/>
      <c r="AB944" s="216"/>
      <c r="AC944" s="216"/>
      <c r="AD944" s="216"/>
      <c r="AE944" s="216"/>
      <c r="AF944" s="216"/>
      <c r="AG944" s="216" t="s">
        <v>194</v>
      </c>
      <c r="AH944" s="216"/>
      <c r="AI944" s="216"/>
      <c r="AJ944" s="216"/>
      <c r="AK944" s="216"/>
      <c r="AL944" s="216"/>
      <c r="AM944" s="216"/>
      <c r="AN944" s="216"/>
      <c r="AO944" s="216"/>
      <c r="AP944" s="216"/>
      <c r="AQ944" s="216"/>
      <c r="AR944" s="216"/>
      <c r="AS944" s="216"/>
      <c r="AT944" s="216"/>
      <c r="AU944" s="216"/>
      <c r="AV944" s="216"/>
      <c r="AW944" s="216"/>
      <c r="AX944" s="216"/>
      <c r="AY944" s="216"/>
      <c r="AZ944" s="216"/>
      <c r="BA944" s="216"/>
      <c r="BB944" s="216"/>
      <c r="BC944" s="216"/>
      <c r="BD944" s="216"/>
      <c r="BE944" s="216"/>
      <c r="BF944" s="216"/>
      <c r="BG944" s="216"/>
      <c r="BH944" s="216"/>
    </row>
    <row r="945" spans="1:60" outlineLevel="1" x14ac:dyDescent="0.2">
      <c r="A945" s="223"/>
      <c r="B945" s="224"/>
      <c r="C945" s="248" t="s">
        <v>197</v>
      </c>
      <c r="D945" s="226"/>
      <c r="E945" s="227"/>
      <c r="F945" s="225"/>
      <c r="G945" s="225"/>
      <c r="H945" s="225"/>
      <c r="I945" s="225"/>
      <c r="J945" s="225"/>
      <c r="K945" s="225"/>
      <c r="L945" s="225"/>
      <c r="M945" s="225"/>
      <c r="N945" s="225"/>
      <c r="O945" s="225"/>
      <c r="P945" s="225"/>
      <c r="Q945" s="225"/>
      <c r="R945" s="225"/>
      <c r="S945" s="225"/>
      <c r="T945" s="225"/>
      <c r="U945" s="225"/>
      <c r="V945" s="225"/>
      <c r="W945" s="225"/>
      <c r="X945" s="225"/>
      <c r="Y945" s="216"/>
      <c r="Z945" s="216"/>
      <c r="AA945" s="216"/>
      <c r="AB945" s="216"/>
      <c r="AC945" s="216"/>
      <c r="AD945" s="216"/>
      <c r="AE945" s="216"/>
      <c r="AF945" s="216"/>
      <c r="AG945" s="216" t="s">
        <v>168</v>
      </c>
      <c r="AH945" s="216">
        <v>0</v>
      </c>
      <c r="AI945" s="216"/>
      <c r="AJ945" s="216"/>
      <c r="AK945" s="216"/>
      <c r="AL945" s="216"/>
      <c r="AM945" s="216"/>
      <c r="AN945" s="216"/>
      <c r="AO945" s="216"/>
      <c r="AP945" s="216"/>
      <c r="AQ945" s="216"/>
      <c r="AR945" s="216"/>
      <c r="AS945" s="216"/>
      <c r="AT945" s="216"/>
      <c r="AU945" s="216"/>
      <c r="AV945" s="216"/>
      <c r="AW945" s="216"/>
      <c r="AX945" s="216"/>
      <c r="AY945" s="216"/>
      <c r="AZ945" s="216"/>
      <c r="BA945" s="216"/>
      <c r="BB945" s="216"/>
      <c r="BC945" s="216"/>
      <c r="BD945" s="216"/>
      <c r="BE945" s="216"/>
      <c r="BF945" s="216"/>
      <c r="BG945" s="216"/>
      <c r="BH945" s="216"/>
    </row>
    <row r="946" spans="1:60" outlineLevel="1" x14ac:dyDescent="0.2">
      <c r="A946" s="223"/>
      <c r="B946" s="224"/>
      <c r="C946" s="248" t="s">
        <v>198</v>
      </c>
      <c r="D946" s="226"/>
      <c r="E946" s="227"/>
      <c r="F946" s="225"/>
      <c r="G946" s="225"/>
      <c r="H946" s="225"/>
      <c r="I946" s="225"/>
      <c r="J946" s="225"/>
      <c r="K946" s="225"/>
      <c r="L946" s="225"/>
      <c r="M946" s="225"/>
      <c r="N946" s="225"/>
      <c r="O946" s="225"/>
      <c r="P946" s="225"/>
      <c r="Q946" s="225"/>
      <c r="R946" s="225"/>
      <c r="S946" s="225"/>
      <c r="T946" s="225"/>
      <c r="U946" s="225"/>
      <c r="V946" s="225"/>
      <c r="W946" s="225"/>
      <c r="X946" s="225"/>
      <c r="Y946" s="216"/>
      <c r="Z946" s="216"/>
      <c r="AA946" s="216"/>
      <c r="AB946" s="216"/>
      <c r="AC946" s="216"/>
      <c r="AD946" s="216"/>
      <c r="AE946" s="216"/>
      <c r="AF946" s="216"/>
      <c r="AG946" s="216" t="s">
        <v>168</v>
      </c>
      <c r="AH946" s="216">
        <v>0</v>
      </c>
      <c r="AI946" s="216"/>
      <c r="AJ946" s="216"/>
      <c r="AK946" s="216"/>
      <c r="AL946" s="216"/>
      <c r="AM946" s="216"/>
      <c r="AN946" s="216"/>
      <c r="AO946" s="216"/>
      <c r="AP946" s="216"/>
      <c r="AQ946" s="216"/>
      <c r="AR946" s="216"/>
      <c r="AS946" s="216"/>
      <c r="AT946" s="216"/>
      <c r="AU946" s="216"/>
      <c r="AV946" s="216"/>
      <c r="AW946" s="216"/>
      <c r="AX946" s="216"/>
      <c r="AY946" s="216"/>
      <c r="AZ946" s="216"/>
      <c r="BA946" s="216"/>
      <c r="BB946" s="216"/>
      <c r="BC946" s="216"/>
      <c r="BD946" s="216"/>
      <c r="BE946" s="216"/>
      <c r="BF946" s="216"/>
      <c r="BG946" s="216"/>
      <c r="BH946" s="216"/>
    </row>
    <row r="947" spans="1:60" outlineLevel="1" x14ac:dyDescent="0.2">
      <c r="A947" s="223"/>
      <c r="B947" s="224"/>
      <c r="C947" s="248" t="s">
        <v>199</v>
      </c>
      <c r="D947" s="226"/>
      <c r="E947" s="227"/>
      <c r="F947" s="225"/>
      <c r="G947" s="225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  <c r="U947" s="225"/>
      <c r="V947" s="225"/>
      <c r="W947" s="225"/>
      <c r="X947" s="225"/>
      <c r="Y947" s="216"/>
      <c r="Z947" s="216"/>
      <c r="AA947" s="216"/>
      <c r="AB947" s="216"/>
      <c r="AC947" s="216"/>
      <c r="AD947" s="216"/>
      <c r="AE947" s="216"/>
      <c r="AF947" s="216"/>
      <c r="AG947" s="216" t="s">
        <v>168</v>
      </c>
      <c r="AH947" s="216">
        <v>0</v>
      </c>
      <c r="AI947" s="216"/>
      <c r="AJ947" s="216"/>
      <c r="AK947" s="216"/>
      <c r="AL947" s="216"/>
      <c r="AM947" s="216"/>
      <c r="AN947" s="216"/>
      <c r="AO947" s="216"/>
      <c r="AP947" s="216"/>
      <c r="AQ947" s="216"/>
      <c r="AR947" s="216"/>
      <c r="AS947" s="216"/>
      <c r="AT947" s="216"/>
      <c r="AU947" s="216"/>
      <c r="AV947" s="216"/>
      <c r="AW947" s="216"/>
      <c r="AX947" s="216"/>
      <c r="AY947" s="216"/>
      <c r="AZ947" s="216"/>
      <c r="BA947" s="216"/>
      <c r="BB947" s="216"/>
      <c r="BC947" s="216"/>
      <c r="BD947" s="216"/>
      <c r="BE947" s="216"/>
      <c r="BF947" s="216"/>
      <c r="BG947" s="216"/>
      <c r="BH947" s="216"/>
    </row>
    <row r="948" spans="1:60" outlineLevel="1" x14ac:dyDescent="0.2">
      <c r="A948" s="223"/>
      <c r="B948" s="224"/>
      <c r="C948" s="248" t="s">
        <v>696</v>
      </c>
      <c r="D948" s="226"/>
      <c r="E948" s="227"/>
      <c r="F948" s="225"/>
      <c r="G948" s="225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  <c r="U948" s="225"/>
      <c r="V948" s="225"/>
      <c r="W948" s="225"/>
      <c r="X948" s="225"/>
      <c r="Y948" s="216"/>
      <c r="Z948" s="216"/>
      <c r="AA948" s="216"/>
      <c r="AB948" s="216"/>
      <c r="AC948" s="216"/>
      <c r="AD948" s="216"/>
      <c r="AE948" s="216"/>
      <c r="AF948" s="216"/>
      <c r="AG948" s="216" t="s">
        <v>168</v>
      </c>
      <c r="AH948" s="216">
        <v>0</v>
      </c>
      <c r="AI948" s="216"/>
      <c r="AJ948" s="216"/>
      <c r="AK948" s="216"/>
      <c r="AL948" s="216"/>
      <c r="AM948" s="216"/>
      <c r="AN948" s="216"/>
      <c r="AO948" s="216"/>
      <c r="AP948" s="216"/>
      <c r="AQ948" s="216"/>
      <c r="AR948" s="216"/>
      <c r="AS948" s="216"/>
      <c r="AT948" s="216"/>
      <c r="AU948" s="216"/>
      <c r="AV948" s="216"/>
      <c r="AW948" s="216"/>
      <c r="AX948" s="216"/>
      <c r="AY948" s="216"/>
      <c r="AZ948" s="216"/>
      <c r="BA948" s="216"/>
      <c r="BB948" s="216"/>
      <c r="BC948" s="216"/>
      <c r="BD948" s="216"/>
      <c r="BE948" s="216"/>
      <c r="BF948" s="216"/>
      <c r="BG948" s="216"/>
      <c r="BH948" s="216"/>
    </row>
    <row r="949" spans="1:60" outlineLevel="1" x14ac:dyDescent="0.2">
      <c r="A949" s="223"/>
      <c r="B949" s="224"/>
      <c r="C949" s="248" t="s">
        <v>471</v>
      </c>
      <c r="D949" s="226"/>
      <c r="E949" s="227"/>
      <c r="F949" s="225"/>
      <c r="G949" s="225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  <c r="U949" s="225"/>
      <c r="V949" s="225"/>
      <c r="W949" s="225"/>
      <c r="X949" s="225"/>
      <c r="Y949" s="216"/>
      <c r="Z949" s="216"/>
      <c r="AA949" s="216"/>
      <c r="AB949" s="216"/>
      <c r="AC949" s="216"/>
      <c r="AD949" s="216"/>
      <c r="AE949" s="216"/>
      <c r="AF949" s="216"/>
      <c r="AG949" s="216" t="s">
        <v>168</v>
      </c>
      <c r="AH949" s="216">
        <v>0</v>
      </c>
      <c r="AI949" s="216"/>
      <c r="AJ949" s="216"/>
      <c r="AK949" s="216"/>
      <c r="AL949" s="216"/>
      <c r="AM949" s="216"/>
      <c r="AN949" s="216"/>
      <c r="AO949" s="216"/>
      <c r="AP949" s="216"/>
      <c r="AQ949" s="216"/>
      <c r="AR949" s="216"/>
      <c r="AS949" s="216"/>
      <c r="AT949" s="216"/>
      <c r="AU949" s="216"/>
      <c r="AV949" s="216"/>
      <c r="AW949" s="216"/>
      <c r="AX949" s="216"/>
      <c r="AY949" s="216"/>
      <c r="AZ949" s="216"/>
      <c r="BA949" s="216"/>
      <c r="BB949" s="216"/>
      <c r="BC949" s="216"/>
      <c r="BD949" s="216"/>
      <c r="BE949" s="216"/>
      <c r="BF949" s="216"/>
      <c r="BG949" s="216"/>
      <c r="BH949" s="216"/>
    </row>
    <row r="950" spans="1:60" outlineLevel="1" x14ac:dyDescent="0.2">
      <c r="A950" s="223"/>
      <c r="B950" s="224"/>
      <c r="C950" s="248" t="s">
        <v>199</v>
      </c>
      <c r="D950" s="226"/>
      <c r="E950" s="227"/>
      <c r="F950" s="225"/>
      <c r="G950" s="225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  <c r="U950" s="225"/>
      <c r="V950" s="225"/>
      <c r="W950" s="225"/>
      <c r="X950" s="225"/>
      <c r="Y950" s="216"/>
      <c r="Z950" s="216"/>
      <c r="AA950" s="216"/>
      <c r="AB950" s="216"/>
      <c r="AC950" s="216"/>
      <c r="AD950" s="216"/>
      <c r="AE950" s="216"/>
      <c r="AF950" s="216"/>
      <c r="AG950" s="216" t="s">
        <v>168</v>
      </c>
      <c r="AH950" s="216">
        <v>0</v>
      </c>
      <c r="AI950" s="216"/>
      <c r="AJ950" s="216"/>
      <c r="AK950" s="216"/>
      <c r="AL950" s="216"/>
      <c r="AM950" s="216"/>
      <c r="AN950" s="216"/>
      <c r="AO950" s="216"/>
      <c r="AP950" s="216"/>
      <c r="AQ950" s="216"/>
      <c r="AR950" s="216"/>
      <c r="AS950" s="216"/>
      <c r="AT950" s="216"/>
      <c r="AU950" s="216"/>
      <c r="AV950" s="216"/>
      <c r="AW950" s="216"/>
      <c r="AX950" s="216"/>
      <c r="AY950" s="216"/>
      <c r="AZ950" s="216"/>
      <c r="BA950" s="216"/>
      <c r="BB950" s="216"/>
      <c r="BC950" s="216"/>
      <c r="BD950" s="216"/>
      <c r="BE950" s="216"/>
      <c r="BF950" s="216"/>
      <c r="BG950" s="216"/>
      <c r="BH950" s="216"/>
    </row>
    <row r="951" spans="1:60" outlineLevel="1" x14ac:dyDescent="0.2">
      <c r="A951" s="223"/>
      <c r="B951" s="224"/>
      <c r="C951" s="248" t="s">
        <v>472</v>
      </c>
      <c r="D951" s="226"/>
      <c r="E951" s="227">
        <v>15.0395</v>
      </c>
      <c r="F951" s="225"/>
      <c r="G951" s="225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  <c r="U951" s="225"/>
      <c r="V951" s="225"/>
      <c r="W951" s="225"/>
      <c r="X951" s="225"/>
      <c r="Y951" s="216"/>
      <c r="Z951" s="216"/>
      <c r="AA951" s="216"/>
      <c r="AB951" s="216"/>
      <c r="AC951" s="216"/>
      <c r="AD951" s="216"/>
      <c r="AE951" s="216"/>
      <c r="AF951" s="216"/>
      <c r="AG951" s="216" t="s">
        <v>168</v>
      </c>
      <c r="AH951" s="216">
        <v>0</v>
      </c>
      <c r="AI951" s="216"/>
      <c r="AJ951" s="216"/>
      <c r="AK951" s="216"/>
      <c r="AL951" s="216"/>
      <c r="AM951" s="216"/>
      <c r="AN951" s="216"/>
      <c r="AO951" s="216"/>
      <c r="AP951" s="216"/>
      <c r="AQ951" s="216"/>
      <c r="AR951" s="216"/>
      <c r="AS951" s="216"/>
      <c r="AT951" s="216"/>
      <c r="AU951" s="216"/>
      <c r="AV951" s="216"/>
      <c r="AW951" s="216"/>
      <c r="AX951" s="216"/>
      <c r="AY951" s="216"/>
      <c r="AZ951" s="216"/>
      <c r="BA951" s="216"/>
      <c r="BB951" s="216"/>
      <c r="BC951" s="216"/>
      <c r="BD951" s="216"/>
      <c r="BE951" s="216"/>
      <c r="BF951" s="216"/>
      <c r="BG951" s="216"/>
      <c r="BH951" s="216"/>
    </row>
    <row r="952" spans="1:60" outlineLevel="1" x14ac:dyDescent="0.2">
      <c r="A952" s="223"/>
      <c r="B952" s="224"/>
      <c r="C952" s="248" t="s">
        <v>473</v>
      </c>
      <c r="D952" s="226"/>
      <c r="E952" s="227">
        <v>8.5890000000000004</v>
      </c>
      <c r="F952" s="225"/>
      <c r="G952" s="225"/>
      <c r="H952" s="225"/>
      <c r="I952" s="225"/>
      <c r="J952" s="225"/>
      <c r="K952" s="225"/>
      <c r="L952" s="225"/>
      <c r="M952" s="225"/>
      <c r="N952" s="225"/>
      <c r="O952" s="225"/>
      <c r="P952" s="225"/>
      <c r="Q952" s="225"/>
      <c r="R952" s="225"/>
      <c r="S952" s="225"/>
      <c r="T952" s="225"/>
      <c r="U952" s="225"/>
      <c r="V952" s="225"/>
      <c r="W952" s="225"/>
      <c r="X952" s="225"/>
      <c r="Y952" s="216"/>
      <c r="Z952" s="216"/>
      <c r="AA952" s="216"/>
      <c r="AB952" s="216"/>
      <c r="AC952" s="216"/>
      <c r="AD952" s="216"/>
      <c r="AE952" s="216"/>
      <c r="AF952" s="216"/>
      <c r="AG952" s="216" t="s">
        <v>168</v>
      </c>
      <c r="AH952" s="216">
        <v>0</v>
      </c>
      <c r="AI952" s="216"/>
      <c r="AJ952" s="216"/>
      <c r="AK952" s="216"/>
      <c r="AL952" s="216"/>
      <c r="AM952" s="216"/>
      <c r="AN952" s="216"/>
      <c r="AO952" s="216"/>
      <c r="AP952" s="216"/>
      <c r="AQ952" s="216"/>
      <c r="AR952" s="216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</row>
    <row r="953" spans="1:60" outlineLevel="1" x14ac:dyDescent="0.2">
      <c r="A953" s="235">
        <v>119</v>
      </c>
      <c r="B953" s="236" t="s">
        <v>697</v>
      </c>
      <c r="C953" s="246" t="s">
        <v>698</v>
      </c>
      <c r="D953" s="237" t="s">
        <v>259</v>
      </c>
      <c r="E953" s="238">
        <v>25.991350000000001</v>
      </c>
      <c r="F953" s="239"/>
      <c r="G953" s="240">
        <f>ROUND(E953*F953,2)</f>
        <v>0</v>
      </c>
      <c r="H953" s="239"/>
      <c r="I953" s="240">
        <f>ROUND(E953*H953,2)</f>
        <v>0</v>
      </c>
      <c r="J953" s="239"/>
      <c r="K953" s="240">
        <f>ROUND(E953*J953,2)</f>
        <v>0</v>
      </c>
      <c r="L953" s="240">
        <v>21</v>
      </c>
      <c r="M953" s="240">
        <f>G953*(1+L953/100)</f>
        <v>0</v>
      </c>
      <c r="N953" s="240">
        <v>0.16800000000000001</v>
      </c>
      <c r="O953" s="240">
        <f>ROUND(E953*N953,2)</f>
        <v>4.37</v>
      </c>
      <c r="P953" s="240">
        <v>0</v>
      </c>
      <c r="Q953" s="240">
        <f>ROUND(E953*P953,2)</f>
        <v>0</v>
      </c>
      <c r="R953" s="240"/>
      <c r="S953" s="240" t="s">
        <v>356</v>
      </c>
      <c r="T953" s="241" t="s">
        <v>155</v>
      </c>
      <c r="U953" s="225">
        <v>0</v>
      </c>
      <c r="V953" s="225">
        <f>ROUND(E953*U953,2)</f>
        <v>0</v>
      </c>
      <c r="W953" s="225"/>
      <c r="X953" s="225" t="s">
        <v>267</v>
      </c>
      <c r="Y953" s="216"/>
      <c r="Z953" s="216"/>
      <c r="AA953" s="216"/>
      <c r="AB953" s="216"/>
      <c r="AC953" s="216"/>
      <c r="AD953" s="216"/>
      <c r="AE953" s="216"/>
      <c r="AF953" s="216"/>
      <c r="AG953" s="216" t="s">
        <v>268</v>
      </c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216"/>
      <c r="AR953" s="216"/>
      <c r="AS953" s="216"/>
      <c r="AT953" s="216"/>
      <c r="AU953" s="216"/>
      <c r="AV953" s="216"/>
      <c r="AW953" s="216"/>
      <c r="AX953" s="216"/>
      <c r="AY953" s="216"/>
      <c r="AZ953" s="216"/>
      <c r="BA953" s="216"/>
      <c r="BB953" s="216"/>
      <c r="BC953" s="216"/>
      <c r="BD953" s="216"/>
      <c r="BE953" s="216"/>
      <c r="BF953" s="216"/>
      <c r="BG953" s="216"/>
      <c r="BH953" s="216"/>
    </row>
    <row r="954" spans="1:60" outlineLevel="1" x14ac:dyDescent="0.2">
      <c r="A954" s="223"/>
      <c r="B954" s="224"/>
      <c r="C954" s="248" t="s">
        <v>197</v>
      </c>
      <c r="D954" s="226"/>
      <c r="E954" s="227"/>
      <c r="F954" s="225"/>
      <c r="G954" s="225"/>
      <c r="H954" s="225"/>
      <c r="I954" s="225"/>
      <c r="J954" s="225"/>
      <c r="K954" s="225"/>
      <c r="L954" s="225"/>
      <c r="M954" s="225"/>
      <c r="N954" s="225"/>
      <c r="O954" s="225"/>
      <c r="P954" s="225"/>
      <c r="Q954" s="225"/>
      <c r="R954" s="225"/>
      <c r="S954" s="225"/>
      <c r="T954" s="225"/>
      <c r="U954" s="225"/>
      <c r="V954" s="225"/>
      <c r="W954" s="225"/>
      <c r="X954" s="225"/>
      <c r="Y954" s="216"/>
      <c r="Z954" s="216"/>
      <c r="AA954" s="216"/>
      <c r="AB954" s="216"/>
      <c r="AC954" s="216"/>
      <c r="AD954" s="216"/>
      <c r="AE954" s="216"/>
      <c r="AF954" s="216"/>
      <c r="AG954" s="216" t="s">
        <v>168</v>
      </c>
      <c r="AH954" s="216">
        <v>0</v>
      </c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6"/>
      <c r="AT954" s="216"/>
      <c r="AU954" s="216"/>
      <c r="AV954" s="216"/>
      <c r="AW954" s="216"/>
      <c r="AX954" s="216"/>
      <c r="AY954" s="216"/>
      <c r="AZ954" s="216"/>
      <c r="BA954" s="216"/>
      <c r="BB954" s="216"/>
      <c r="BC954" s="216"/>
      <c r="BD954" s="216"/>
      <c r="BE954" s="216"/>
      <c r="BF954" s="216"/>
      <c r="BG954" s="216"/>
      <c r="BH954" s="216"/>
    </row>
    <row r="955" spans="1:60" outlineLevel="1" x14ac:dyDescent="0.2">
      <c r="A955" s="223"/>
      <c r="B955" s="224"/>
      <c r="C955" s="248" t="s">
        <v>198</v>
      </c>
      <c r="D955" s="226"/>
      <c r="E955" s="227"/>
      <c r="F955" s="225"/>
      <c r="G955" s="225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  <c r="R955" s="225"/>
      <c r="S955" s="225"/>
      <c r="T955" s="225"/>
      <c r="U955" s="225"/>
      <c r="V955" s="225"/>
      <c r="W955" s="225"/>
      <c r="X955" s="225"/>
      <c r="Y955" s="216"/>
      <c r="Z955" s="216"/>
      <c r="AA955" s="216"/>
      <c r="AB955" s="216"/>
      <c r="AC955" s="216"/>
      <c r="AD955" s="216"/>
      <c r="AE955" s="216"/>
      <c r="AF955" s="216"/>
      <c r="AG955" s="216" t="s">
        <v>168</v>
      </c>
      <c r="AH955" s="216">
        <v>0</v>
      </c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6"/>
      <c r="AT955" s="216"/>
      <c r="AU955" s="216"/>
      <c r="AV955" s="216"/>
      <c r="AW955" s="216"/>
      <c r="AX955" s="216"/>
      <c r="AY955" s="216"/>
      <c r="AZ955" s="216"/>
      <c r="BA955" s="216"/>
      <c r="BB955" s="216"/>
      <c r="BC955" s="216"/>
      <c r="BD955" s="216"/>
      <c r="BE955" s="216"/>
      <c r="BF955" s="216"/>
      <c r="BG955" s="216"/>
      <c r="BH955" s="216"/>
    </row>
    <row r="956" spans="1:60" outlineLevel="1" x14ac:dyDescent="0.2">
      <c r="A956" s="223"/>
      <c r="B956" s="224"/>
      <c r="C956" s="248" t="s">
        <v>199</v>
      </c>
      <c r="D956" s="226"/>
      <c r="E956" s="227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  <c r="R956" s="225"/>
      <c r="S956" s="225"/>
      <c r="T956" s="225"/>
      <c r="U956" s="225"/>
      <c r="V956" s="225"/>
      <c r="W956" s="225"/>
      <c r="X956" s="225"/>
      <c r="Y956" s="216"/>
      <c r="Z956" s="216"/>
      <c r="AA956" s="216"/>
      <c r="AB956" s="216"/>
      <c r="AC956" s="216"/>
      <c r="AD956" s="216"/>
      <c r="AE956" s="216"/>
      <c r="AF956" s="216"/>
      <c r="AG956" s="216" t="s">
        <v>168</v>
      </c>
      <c r="AH956" s="216">
        <v>0</v>
      </c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6"/>
      <c r="AT956" s="216"/>
      <c r="AU956" s="216"/>
      <c r="AV956" s="216"/>
      <c r="AW956" s="216"/>
      <c r="AX956" s="216"/>
      <c r="AY956" s="216"/>
      <c r="AZ956" s="216"/>
      <c r="BA956" s="216"/>
      <c r="BB956" s="216"/>
      <c r="BC956" s="216"/>
      <c r="BD956" s="216"/>
      <c r="BE956" s="216"/>
      <c r="BF956" s="216"/>
      <c r="BG956" s="216"/>
      <c r="BH956" s="216"/>
    </row>
    <row r="957" spans="1:60" outlineLevel="1" x14ac:dyDescent="0.2">
      <c r="A957" s="223"/>
      <c r="B957" s="224"/>
      <c r="C957" s="248" t="s">
        <v>471</v>
      </c>
      <c r="D957" s="226"/>
      <c r="E957" s="227"/>
      <c r="F957" s="225"/>
      <c r="G957" s="225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  <c r="R957" s="225"/>
      <c r="S957" s="225"/>
      <c r="T957" s="225"/>
      <c r="U957" s="225"/>
      <c r="V957" s="225"/>
      <c r="W957" s="225"/>
      <c r="X957" s="225"/>
      <c r="Y957" s="216"/>
      <c r="Z957" s="216"/>
      <c r="AA957" s="216"/>
      <c r="AB957" s="216"/>
      <c r="AC957" s="216"/>
      <c r="AD957" s="216"/>
      <c r="AE957" s="216"/>
      <c r="AF957" s="216"/>
      <c r="AG957" s="216" t="s">
        <v>168</v>
      </c>
      <c r="AH957" s="216">
        <v>0</v>
      </c>
      <c r="AI957" s="216"/>
      <c r="AJ957" s="216"/>
      <c r="AK957" s="216"/>
      <c r="AL957" s="216"/>
      <c r="AM957" s="216"/>
      <c r="AN957" s="216"/>
      <c r="AO957" s="216"/>
      <c r="AP957" s="216"/>
      <c r="AQ957" s="216"/>
      <c r="AR957" s="216"/>
      <c r="AS957" s="216"/>
      <c r="AT957" s="216"/>
      <c r="AU957" s="216"/>
      <c r="AV957" s="216"/>
      <c r="AW957" s="216"/>
      <c r="AX957" s="216"/>
      <c r="AY957" s="216"/>
      <c r="AZ957" s="216"/>
      <c r="BA957" s="216"/>
      <c r="BB957" s="216"/>
      <c r="BC957" s="216"/>
      <c r="BD957" s="216"/>
      <c r="BE957" s="216"/>
      <c r="BF957" s="216"/>
      <c r="BG957" s="216"/>
      <c r="BH957" s="216"/>
    </row>
    <row r="958" spans="1:60" ht="22.5" outlineLevel="1" x14ac:dyDescent="0.2">
      <c r="A958" s="223"/>
      <c r="B958" s="224"/>
      <c r="C958" s="248" t="s">
        <v>699</v>
      </c>
      <c r="D958" s="226"/>
      <c r="E958" s="227">
        <v>16.54345</v>
      </c>
      <c r="F958" s="225"/>
      <c r="G958" s="225"/>
      <c r="H958" s="225"/>
      <c r="I958" s="225"/>
      <c r="J958" s="225"/>
      <c r="K958" s="225"/>
      <c r="L958" s="225"/>
      <c r="M958" s="225"/>
      <c r="N958" s="225"/>
      <c r="O958" s="225"/>
      <c r="P958" s="225"/>
      <c r="Q958" s="225"/>
      <c r="R958" s="225"/>
      <c r="S958" s="225"/>
      <c r="T958" s="225"/>
      <c r="U958" s="225"/>
      <c r="V958" s="225"/>
      <c r="W958" s="225"/>
      <c r="X958" s="225"/>
      <c r="Y958" s="216"/>
      <c r="Z958" s="216"/>
      <c r="AA958" s="216"/>
      <c r="AB958" s="216"/>
      <c r="AC958" s="216"/>
      <c r="AD958" s="216"/>
      <c r="AE958" s="216"/>
      <c r="AF958" s="216"/>
      <c r="AG958" s="216" t="s">
        <v>168</v>
      </c>
      <c r="AH958" s="216">
        <v>0</v>
      </c>
      <c r="AI958" s="216"/>
      <c r="AJ958" s="216"/>
      <c r="AK958" s="216"/>
      <c r="AL958" s="216"/>
      <c r="AM958" s="216"/>
      <c r="AN958" s="216"/>
      <c r="AO958" s="216"/>
      <c r="AP958" s="216"/>
      <c r="AQ958" s="216"/>
      <c r="AR958" s="216"/>
      <c r="AS958" s="216"/>
      <c r="AT958" s="216"/>
      <c r="AU958" s="216"/>
      <c r="AV958" s="216"/>
      <c r="AW958" s="216"/>
      <c r="AX958" s="216"/>
      <c r="AY958" s="216"/>
      <c r="AZ958" s="216"/>
      <c r="BA958" s="216"/>
      <c r="BB958" s="216"/>
      <c r="BC958" s="216"/>
      <c r="BD958" s="216"/>
      <c r="BE958" s="216"/>
      <c r="BF958" s="216"/>
      <c r="BG958" s="216"/>
      <c r="BH958" s="216"/>
    </row>
    <row r="959" spans="1:60" outlineLevel="1" x14ac:dyDescent="0.2">
      <c r="A959" s="223"/>
      <c r="B959" s="224"/>
      <c r="C959" s="248" t="s">
        <v>700</v>
      </c>
      <c r="D959" s="226"/>
      <c r="E959" s="227">
        <v>9.4479000000000006</v>
      </c>
      <c r="F959" s="225"/>
      <c r="G959" s="225"/>
      <c r="H959" s="225"/>
      <c r="I959" s="225"/>
      <c r="J959" s="225"/>
      <c r="K959" s="225"/>
      <c r="L959" s="225"/>
      <c r="M959" s="225"/>
      <c r="N959" s="225"/>
      <c r="O959" s="225"/>
      <c r="P959" s="225"/>
      <c r="Q959" s="225"/>
      <c r="R959" s="225"/>
      <c r="S959" s="225"/>
      <c r="T959" s="225"/>
      <c r="U959" s="225"/>
      <c r="V959" s="225"/>
      <c r="W959" s="225"/>
      <c r="X959" s="225"/>
      <c r="Y959" s="216"/>
      <c r="Z959" s="216"/>
      <c r="AA959" s="216"/>
      <c r="AB959" s="216"/>
      <c r="AC959" s="216"/>
      <c r="AD959" s="216"/>
      <c r="AE959" s="216"/>
      <c r="AF959" s="216"/>
      <c r="AG959" s="216" t="s">
        <v>168</v>
      </c>
      <c r="AH959" s="216">
        <v>0</v>
      </c>
      <c r="AI959" s="216"/>
      <c r="AJ959" s="216"/>
      <c r="AK959" s="216"/>
      <c r="AL959" s="216"/>
      <c r="AM959" s="216"/>
      <c r="AN959" s="216"/>
      <c r="AO959" s="216"/>
      <c r="AP959" s="216"/>
      <c r="AQ959" s="216"/>
      <c r="AR959" s="216"/>
      <c r="AS959" s="216"/>
      <c r="AT959" s="216"/>
      <c r="AU959" s="216"/>
      <c r="AV959" s="216"/>
      <c r="AW959" s="216"/>
      <c r="AX959" s="216"/>
      <c r="AY959" s="216"/>
      <c r="AZ959" s="216"/>
      <c r="BA959" s="216"/>
      <c r="BB959" s="216"/>
      <c r="BC959" s="216"/>
      <c r="BD959" s="216"/>
      <c r="BE959" s="216"/>
      <c r="BF959" s="216"/>
      <c r="BG959" s="216"/>
      <c r="BH959" s="216"/>
    </row>
    <row r="960" spans="1:60" ht="22.5" outlineLevel="1" x14ac:dyDescent="0.2">
      <c r="A960" s="235">
        <v>120</v>
      </c>
      <c r="B960" s="236" t="s">
        <v>701</v>
      </c>
      <c r="C960" s="246" t="s">
        <v>702</v>
      </c>
      <c r="D960" s="237" t="s">
        <v>241</v>
      </c>
      <c r="E960" s="238">
        <v>7.2527699999999999</v>
      </c>
      <c r="F960" s="239"/>
      <c r="G960" s="240">
        <f>ROUND(E960*F960,2)</f>
        <v>0</v>
      </c>
      <c r="H960" s="239"/>
      <c r="I960" s="240">
        <f>ROUND(E960*H960,2)</f>
        <v>0</v>
      </c>
      <c r="J960" s="239"/>
      <c r="K960" s="240">
        <f>ROUND(E960*J960,2)</f>
        <v>0</v>
      </c>
      <c r="L960" s="240">
        <v>21</v>
      </c>
      <c r="M960" s="240">
        <f>G960*(1+L960/100)</f>
        <v>0</v>
      </c>
      <c r="N960" s="240">
        <v>0</v>
      </c>
      <c r="O960" s="240">
        <f>ROUND(E960*N960,2)</f>
        <v>0</v>
      </c>
      <c r="P960" s="240">
        <v>0</v>
      </c>
      <c r="Q960" s="240">
        <f>ROUND(E960*P960,2)</f>
        <v>0</v>
      </c>
      <c r="R960" s="240" t="s">
        <v>695</v>
      </c>
      <c r="S960" s="240" t="s">
        <v>154</v>
      </c>
      <c r="T960" s="241" t="s">
        <v>154</v>
      </c>
      <c r="U960" s="225">
        <v>1.67</v>
      </c>
      <c r="V960" s="225">
        <f>ROUND(E960*U960,2)</f>
        <v>12.11</v>
      </c>
      <c r="W960" s="225"/>
      <c r="X960" s="225" t="s">
        <v>576</v>
      </c>
      <c r="Y960" s="216"/>
      <c r="Z960" s="216"/>
      <c r="AA960" s="216"/>
      <c r="AB960" s="216"/>
      <c r="AC960" s="216"/>
      <c r="AD960" s="216"/>
      <c r="AE960" s="216"/>
      <c r="AF960" s="216"/>
      <c r="AG960" s="216" t="s">
        <v>577</v>
      </c>
      <c r="AH960" s="216"/>
      <c r="AI960" s="216"/>
      <c r="AJ960" s="216"/>
      <c r="AK960" s="216"/>
      <c r="AL960" s="216"/>
      <c r="AM960" s="216"/>
      <c r="AN960" s="216"/>
      <c r="AO960" s="216"/>
      <c r="AP960" s="216"/>
      <c r="AQ960" s="216"/>
      <c r="AR960" s="216"/>
      <c r="AS960" s="216"/>
      <c r="AT960" s="216"/>
      <c r="AU960" s="216"/>
      <c r="AV960" s="216"/>
      <c r="AW960" s="216"/>
      <c r="AX960" s="216"/>
      <c r="AY960" s="216"/>
      <c r="AZ960" s="216"/>
      <c r="BA960" s="216"/>
      <c r="BB960" s="216"/>
      <c r="BC960" s="216"/>
      <c r="BD960" s="216"/>
      <c r="BE960" s="216"/>
      <c r="BF960" s="216"/>
      <c r="BG960" s="216"/>
      <c r="BH960" s="216"/>
    </row>
    <row r="961" spans="1:60" outlineLevel="1" x14ac:dyDescent="0.2">
      <c r="A961" s="223"/>
      <c r="B961" s="224"/>
      <c r="C961" s="263" t="s">
        <v>625</v>
      </c>
      <c r="D961" s="254"/>
      <c r="E961" s="254"/>
      <c r="F961" s="254"/>
      <c r="G961" s="254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  <c r="U961" s="225"/>
      <c r="V961" s="225"/>
      <c r="W961" s="225"/>
      <c r="X961" s="225"/>
      <c r="Y961" s="216"/>
      <c r="Z961" s="216"/>
      <c r="AA961" s="216"/>
      <c r="AB961" s="216"/>
      <c r="AC961" s="216"/>
      <c r="AD961" s="216"/>
      <c r="AE961" s="216"/>
      <c r="AF961" s="216"/>
      <c r="AG961" s="216" t="s">
        <v>196</v>
      </c>
      <c r="AH961" s="216"/>
      <c r="AI961" s="216"/>
      <c r="AJ961" s="216"/>
      <c r="AK961" s="216"/>
      <c r="AL961" s="216"/>
      <c r="AM961" s="216"/>
      <c r="AN961" s="216"/>
      <c r="AO961" s="216"/>
      <c r="AP961" s="216"/>
      <c r="AQ961" s="216"/>
      <c r="AR961" s="216"/>
      <c r="AS961" s="216"/>
      <c r="AT961" s="216"/>
      <c r="AU961" s="216"/>
      <c r="AV961" s="216"/>
      <c r="AW961" s="216"/>
      <c r="AX961" s="216"/>
      <c r="AY961" s="216"/>
      <c r="AZ961" s="216"/>
      <c r="BA961" s="216"/>
      <c r="BB961" s="216"/>
      <c r="BC961" s="216"/>
      <c r="BD961" s="216"/>
      <c r="BE961" s="216"/>
      <c r="BF961" s="216"/>
      <c r="BG961" s="216"/>
      <c r="BH961" s="216"/>
    </row>
    <row r="962" spans="1:60" outlineLevel="1" x14ac:dyDescent="0.2">
      <c r="A962" s="223"/>
      <c r="B962" s="224"/>
      <c r="C962" s="248" t="s">
        <v>579</v>
      </c>
      <c r="D962" s="226"/>
      <c r="E962" s="227"/>
      <c r="F962" s="225"/>
      <c r="G962" s="225"/>
      <c r="H962" s="225"/>
      <c r="I962" s="225"/>
      <c r="J962" s="225"/>
      <c r="K962" s="225"/>
      <c r="L962" s="225"/>
      <c r="M962" s="225"/>
      <c r="N962" s="225"/>
      <c r="O962" s="225"/>
      <c r="P962" s="225"/>
      <c r="Q962" s="225"/>
      <c r="R962" s="225"/>
      <c r="S962" s="225"/>
      <c r="T962" s="225"/>
      <c r="U962" s="225"/>
      <c r="V962" s="225"/>
      <c r="W962" s="225"/>
      <c r="X962" s="225"/>
      <c r="Y962" s="216"/>
      <c r="Z962" s="216"/>
      <c r="AA962" s="216"/>
      <c r="AB962" s="216"/>
      <c r="AC962" s="216"/>
      <c r="AD962" s="216"/>
      <c r="AE962" s="216"/>
      <c r="AF962" s="216"/>
      <c r="AG962" s="216" t="s">
        <v>168</v>
      </c>
      <c r="AH962" s="216">
        <v>0</v>
      </c>
      <c r="AI962" s="216"/>
      <c r="AJ962" s="216"/>
      <c r="AK962" s="216"/>
      <c r="AL962" s="216"/>
      <c r="AM962" s="216"/>
      <c r="AN962" s="216"/>
      <c r="AO962" s="216"/>
      <c r="AP962" s="216"/>
      <c r="AQ962" s="216"/>
      <c r="AR962" s="216"/>
      <c r="AS962" s="216"/>
      <c r="AT962" s="216"/>
      <c r="AU962" s="216"/>
      <c r="AV962" s="216"/>
      <c r="AW962" s="216"/>
      <c r="AX962" s="216"/>
      <c r="AY962" s="216"/>
      <c r="AZ962" s="216"/>
      <c r="BA962" s="216"/>
      <c r="BB962" s="216"/>
      <c r="BC962" s="216"/>
      <c r="BD962" s="216"/>
      <c r="BE962" s="216"/>
      <c r="BF962" s="216"/>
      <c r="BG962" s="216"/>
      <c r="BH962" s="216"/>
    </row>
    <row r="963" spans="1:60" outlineLevel="1" x14ac:dyDescent="0.2">
      <c r="A963" s="223"/>
      <c r="B963" s="224"/>
      <c r="C963" s="248" t="s">
        <v>703</v>
      </c>
      <c r="D963" s="226"/>
      <c r="E963" s="227"/>
      <c r="F963" s="225"/>
      <c r="G963" s="225"/>
      <c r="H963" s="225"/>
      <c r="I963" s="225"/>
      <c r="J963" s="225"/>
      <c r="K963" s="225"/>
      <c r="L963" s="225"/>
      <c r="M963" s="225"/>
      <c r="N963" s="225"/>
      <c r="O963" s="225"/>
      <c r="P963" s="225"/>
      <c r="Q963" s="225"/>
      <c r="R963" s="225"/>
      <c r="S963" s="225"/>
      <c r="T963" s="225"/>
      <c r="U963" s="225"/>
      <c r="V963" s="225"/>
      <c r="W963" s="225"/>
      <c r="X963" s="225"/>
      <c r="Y963" s="216"/>
      <c r="Z963" s="216"/>
      <c r="AA963" s="216"/>
      <c r="AB963" s="216"/>
      <c r="AC963" s="216"/>
      <c r="AD963" s="216"/>
      <c r="AE963" s="216"/>
      <c r="AF963" s="216"/>
      <c r="AG963" s="216" t="s">
        <v>168</v>
      </c>
      <c r="AH963" s="216">
        <v>0</v>
      </c>
      <c r="AI963" s="216"/>
      <c r="AJ963" s="216"/>
      <c r="AK963" s="216"/>
      <c r="AL963" s="216"/>
      <c r="AM963" s="216"/>
      <c r="AN963" s="216"/>
      <c r="AO963" s="216"/>
      <c r="AP963" s="216"/>
      <c r="AQ963" s="216"/>
      <c r="AR963" s="216"/>
      <c r="AS963" s="216"/>
      <c r="AT963" s="216"/>
      <c r="AU963" s="216"/>
      <c r="AV963" s="216"/>
      <c r="AW963" s="216"/>
      <c r="AX963" s="216"/>
      <c r="AY963" s="216"/>
      <c r="AZ963" s="216"/>
      <c r="BA963" s="216"/>
      <c r="BB963" s="216"/>
      <c r="BC963" s="216"/>
      <c r="BD963" s="216"/>
      <c r="BE963" s="216"/>
      <c r="BF963" s="216"/>
      <c r="BG963" s="216"/>
      <c r="BH963" s="216"/>
    </row>
    <row r="964" spans="1:60" outlineLevel="1" x14ac:dyDescent="0.2">
      <c r="A964" s="223"/>
      <c r="B964" s="224"/>
      <c r="C964" s="248" t="s">
        <v>704</v>
      </c>
      <c r="D964" s="226"/>
      <c r="E964" s="227">
        <v>7.2527699999999999</v>
      </c>
      <c r="F964" s="225"/>
      <c r="G964" s="225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  <c r="U964" s="225"/>
      <c r="V964" s="225"/>
      <c r="W964" s="225"/>
      <c r="X964" s="225"/>
      <c r="Y964" s="216"/>
      <c r="Z964" s="216"/>
      <c r="AA964" s="216"/>
      <c r="AB964" s="216"/>
      <c r="AC964" s="216"/>
      <c r="AD964" s="216"/>
      <c r="AE964" s="216"/>
      <c r="AF964" s="216"/>
      <c r="AG964" s="216" t="s">
        <v>168</v>
      </c>
      <c r="AH964" s="216">
        <v>0</v>
      </c>
      <c r="AI964" s="216"/>
      <c r="AJ964" s="216"/>
      <c r="AK964" s="216"/>
      <c r="AL964" s="216"/>
      <c r="AM964" s="216"/>
      <c r="AN964" s="216"/>
      <c r="AO964" s="216"/>
      <c r="AP964" s="216"/>
      <c r="AQ964" s="216"/>
      <c r="AR964" s="216"/>
      <c r="AS964" s="216"/>
      <c r="AT964" s="216"/>
      <c r="AU964" s="216"/>
      <c r="AV964" s="216"/>
      <c r="AW964" s="216"/>
      <c r="AX964" s="216"/>
      <c r="AY964" s="216"/>
      <c r="AZ964" s="216"/>
      <c r="BA964" s="216"/>
      <c r="BB964" s="216"/>
      <c r="BC964" s="216"/>
      <c r="BD964" s="216"/>
      <c r="BE964" s="216"/>
      <c r="BF964" s="216"/>
      <c r="BG964" s="216"/>
      <c r="BH964" s="216"/>
    </row>
    <row r="965" spans="1:60" x14ac:dyDescent="0.2">
      <c r="A965" s="229" t="s">
        <v>149</v>
      </c>
      <c r="B965" s="230" t="s">
        <v>110</v>
      </c>
      <c r="C965" s="245" t="s">
        <v>111</v>
      </c>
      <c r="D965" s="231"/>
      <c r="E965" s="232"/>
      <c r="F965" s="233"/>
      <c r="G965" s="233">
        <f>SUMIF(AG966:AG1021,"&lt;&gt;NOR",G966:G1021)</f>
        <v>0</v>
      </c>
      <c r="H965" s="233"/>
      <c r="I965" s="233">
        <f>SUM(I966:I1021)</f>
        <v>0</v>
      </c>
      <c r="J965" s="233"/>
      <c r="K965" s="233">
        <f>SUM(K966:K1021)</f>
        <v>0</v>
      </c>
      <c r="L965" s="233"/>
      <c r="M965" s="233">
        <f>SUM(M966:M1021)</f>
        <v>0</v>
      </c>
      <c r="N965" s="233"/>
      <c r="O965" s="233">
        <f>SUM(O966:O1021)</f>
        <v>3.7300000000000004</v>
      </c>
      <c r="P965" s="233"/>
      <c r="Q965" s="233">
        <f>SUM(Q966:Q1021)</f>
        <v>1.84</v>
      </c>
      <c r="R965" s="233"/>
      <c r="S965" s="233"/>
      <c r="T965" s="234"/>
      <c r="U965" s="228"/>
      <c r="V965" s="228">
        <f>SUM(V966:V1021)</f>
        <v>89.14</v>
      </c>
      <c r="W965" s="228"/>
      <c r="X965" s="228"/>
      <c r="AG965" t="s">
        <v>150</v>
      </c>
    </row>
    <row r="966" spans="1:60" ht="22.5" outlineLevel="1" x14ac:dyDescent="0.2">
      <c r="A966" s="235">
        <v>121</v>
      </c>
      <c r="B966" s="236" t="s">
        <v>705</v>
      </c>
      <c r="C966" s="246" t="s">
        <v>706</v>
      </c>
      <c r="D966" s="237" t="s">
        <v>259</v>
      </c>
      <c r="E966" s="238">
        <v>29.978999999999999</v>
      </c>
      <c r="F966" s="239"/>
      <c r="G966" s="240">
        <f>ROUND(E966*F966,2)</f>
        <v>0</v>
      </c>
      <c r="H966" s="239"/>
      <c r="I966" s="240">
        <f>ROUND(E966*H966,2)</f>
        <v>0</v>
      </c>
      <c r="J966" s="239"/>
      <c r="K966" s="240">
        <f>ROUND(E966*J966,2)</f>
        <v>0</v>
      </c>
      <c r="L966" s="240">
        <v>21</v>
      </c>
      <c r="M966" s="240">
        <f>G966*(1+L966/100)</f>
        <v>0</v>
      </c>
      <c r="N966" s="240">
        <v>3.517E-2</v>
      </c>
      <c r="O966" s="240">
        <f>ROUND(E966*N966,2)</f>
        <v>1.05</v>
      </c>
      <c r="P966" s="240">
        <v>0</v>
      </c>
      <c r="Q966" s="240">
        <f>ROUND(E966*P966,2)</f>
        <v>0</v>
      </c>
      <c r="R966" s="240" t="s">
        <v>695</v>
      </c>
      <c r="S966" s="240" t="s">
        <v>154</v>
      </c>
      <c r="T966" s="241" t="s">
        <v>154</v>
      </c>
      <c r="U966" s="225">
        <v>2.7650000000000001</v>
      </c>
      <c r="V966" s="225">
        <f>ROUND(E966*U966,2)</f>
        <v>82.89</v>
      </c>
      <c r="W966" s="225"/>
      <c r="X966" s="225" t="s">
        <v>193</v>
      </c>
      <c r="Y966" s="216"/>
      <c r="Z966" s="216"/>
      <c r="AA966" s="216"/>
      <c r="AB966" s="216"/>
      <c r="AC966" s="216"/>
      <c r="AD966" s="216"/>
      <c r="AE966" s="216"/>
      <c r="AF966" s="216"/>
      <c r="AG966" s="216" t="s">
        <v>194</v>
      </c>
      <c r="AH966" s="216"/>
      <c r="AI966" s="216"/>
      <c r="AJ966" s="216"/>
      <c r="AK966" s="216"/>
      <c r="AL966" s="216"/>
      <c r="AM966" s="216"/>
      <c r="AN966" s="216"/>
      <c r="AO966" s="216"/>
      <c r="AP966" s="216"/>
      <c r="AQ966" s="216"/>
      <c r="AR966" s="216"/>
      <c r="AS966" s="216"/>
      <c r="AT966" s="216"/>
      <c r="AU966" s="216"/>
      <c r="AV966" s="216"/>
      <c r="AW966" s="216"/>
      <c r="AX966" s="216"/>
      <c r="AY966" s="216"/>
      <c r="AZ966" s="216"/>
      <c r="BA966" s="216"/>
      <c r="BB966" s="216"/>
      <c r="BC966" s="216"/>
      <c r="BD966" s="216"/>
      <c r="BE966" s="216"/>
      <c r="BF966" s="216"/>
      <c r="BG966" s="216"/>
      <c r="BH966" s="216"/>
    </row>
    <row r="967" spans="1:60" outlineLevel="1" x14ac:dyDescent="0.2">
      <c r="A967" s="223"/>
      <c r="B967" s="224"/>
      <c r="C967" s="263" t="s">
        <v>707</v>
      </c>
      <c r="D967" s="254"/>
      <c r="E967" s="254"/>
      <c r="F967" s="254"/>
      <c r="G967" s="254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  <c r="R967" s="225"/>
      <c r="S967" s="225"/>
      <c r="T967" s="225"/>
      <c r="U967" s="225"/>
      <c r="V967" s="225"/>
      <c r="W967" s="225"/>
      <c r="X967" s="225"/>
      <c r="Y967" s="216"/>
      <c r="Z967" s="216"/>
      <c r="AA967" s="216"/>
      <c r="AB967" s="216"/>
      <c r="AC967" s="216"/>
      <c r="AD967" s="216"/>
      <c r="AE967" s="216"/>
      <c r="AF967" s="216"/>
      <c r="AG967" s="216" t="s">
        <v>196</v>
      </c>
      <c r="AH967" s="216"/>
      <c r="AI967" s="216"/>
      <c r="AJ967" s="216"/>
      <c r="AK967" s="216"/>
      <c r="AL967" s="216"/>
      <c r="AM967" s="216"/>
      <c r="AN967" s="216"/>
      <c r="AO967" s="216"/>
      <c r="AP967" s="216"/>
      <c r="AQ967" s="216"/>
      <c r="AR967" s="216"/>
      <c r="AS967" s="216"/>
      <c r="AT967" s="216"/>
      <c r="AU967" s="216"/>
      <c r="AV967" s="216"/>
      <c r="AW967" s="216"/>
      <c r="AX967" s="216"/>
      <c r="AY967" s="216"/>
      <c r="AZ967" s="216"/>
      <c r="BA967" s="216"/>
      <c r="BB967" s="216"/>
      <c r="BC967" s="216"/>
      <c r="BD967" s="216"/>
      <c r="BE967" s="216"/>
      <c r="BF967" s="216"/>
      <c r="BG967" s="216"/>
      <c r="BH967" s="216"/>
    </row>
    <row r="968" spans="1:60" outlineLevel="1" x14ac:dyDescent="0.2">
      <c r="A968" s="223"/>
      <c r="B968" s="224"/>
      <c r="C968" s="248" t="s">
        <v>198</v>
      </c>
      <c r="D968" s="226"/>
      <c r="E968" s="227"/>
      <c r="F968" s="225"/>
      <c r="G968" s="225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  <c r="R968" s="225"/>
      <c r="S968" s="225"/>
      <c r="T968" s="225"/>
      <c r="U968" s="225"/>
      <c r="V968" s="225"/>
      <c r="W968" s="225"/>
      <c r="X968" s="225"/>
      <c r="Y968" s="216"/>
      <c r="Z968" s="216"/>
      <c r="AA968" s="216"/>
      <c r="AB968" s="216"/>
      <c r="AC968" s="216"/>
      <c r="AD968" s="216"/>
      <c r="AE968" s="216"/>
      <c r="AF968" s="216"/>
      <c r="AG968" s="216" t="s">
        <v>168</v>
      </c>
      <c r="AH968" s="216">
        <v>0</v>
      </c>
      <c r="AI968" s="216"/>
      <c r="AJ968" s="216"/>
      <c r="AK968" s="216"/>
      <c r="AL968" s="216"/>
      <c r="AM968" s="216"/>
      <c r="AN968" s="216"/>
      <c r="AO968" s="216"/>
      <c r="AP968" s="216"/>
      <c r="AQ968" s="216"/>
      <c r="AR968" s="216"/>
      <c r="AS968" s="216"/>
      <c r="AT968" s="216"/>
      <c r="AU968" s="216"/>
      <c r="AV968" s="216"/>
      <c r="AW968" s="216"/>
      <c r="AX968" s="216"/>
      <c r="AY968" s="216"/>
      <c r="AZ968" s="216"/>
      <c r="BA968" s="216"/>
      <c r="BB968" s="216"/>
      <c r="BC968" s="216"/>
      <c r="BD968" s="216"/>
      <c r="BE968" s="216"/>
      <c r="BF968" s="216"/>
      <c r="BG968" s="216"/>
      <c r="BH968" s="216"/>
    </row>
    <row r="969" spans="1:60" ht="22.5" outlineLevel="1" x14ac:dyDescent="0.2">
      <c r="A969" s="223"/>
      <c r="B969" s="224"/>
      <c r="C969" s="248" t="s">
        <v>387</v>
      </c>
      <c r="D969" s="226"/>
      <c r="E969" s="227"/>
      <c r="F969" s="225"/>
      <c r="G969" s="225"/>
      <c r="H969" s="225"/>
      <c r="I969" s="225"/>
      <c r="J969" s="225"/>
      <c r="K969" s="225"/>
      <c r="L969" s="225"/>
      <c r="M969" s="225"/>
      <c r="N969" s="225"/>
      <c r="O969" s="225"/>
      <c r="P969" s="225"/>
      <c r="Q969" s="225"/>
      <c r="R969" s="225"/>
      <c r="S969" s="225"/>
      <c r="T969" s="225"/>
      <c r="U969" s="225"/>
      <c r="V969" s="225"/>
      <c r="W969" s="225"/>
      <c r="X969" s="225"/>
      <c r="Y969" s="216"/>
      <c r="Z969" s="216"/>
      <c r="AA969" s="216"/>
      <c r="AB969" s="216"/>
      <c r="AC969" s="216"/>
      <c r="AD969" s="216"/>
      <c r="AE969" s="216"/>
      <c r="AF969" s="216"/>
      <c r="AG969" s="216" t="s">
        <v>168</v>
      </c>
      <c r="AH969" s="216">
        <v>0</v>
      </c>
      <c r="AI969" s="216"/>
      <c r="AJ969" s="216"/>
      <c r="AK969" s="216"/>
      <c r="AL969" s="216"/>
      <c r="AM969" s="216"/>
      <c r="AN969" s="216"/>
      <c r="AO969" s="216"/>
      <c r="AP969" s="216"/>
      <c r="AQ969" s="216"/>
      <c r="AR969" s="216"/>
      <c r="AS969" s="216"/>
      <c r="AT969" s="216"/>
      <c r="AU969" s="216"/>
      <c r="AV969" s="216"/>
      <c r="AW969" s="216"/>
      <c r="AX969" s="216"/>
      <c r="AY969" s="216"/>
      <c r="AZ969" s="216"/>
      <c r="BA969" s="216"/>
      <c r="BB969" s="216"/>
      <c r="BC969" s="216"/>
      <c r="BD969" s="216"/>
      <c r="BE969" s="216"/>
      <c r="BF969" s="216"/>
      <c r="BG969" s="216"/>
      <c r="BH969" s="216"/>
    </row>
    <row r="970" spans="1:60" outlineLevel="1" x14ac:dyDescent="0.2">
      <c r="A970" s="223"/>
      <c r="B970" s="224"/>
      <c r="C970" s="248" t="s">
        <v>708</v>
      </c>
      <c r="D970" s="226"/>
      <c r="E970" s="227"/>
      <c r="F970" s="225"/>
      <c r="G970" s="225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  <c r="U970" s="225"/>
      <c r="V970" s="225"/>
      <c r="W970" s="225"/>
      <c r="X970" s="225"/>
      <c r="Y970" s="216"/>
      <c r="Z970" s="216"/>
      <c r="AA970" s="216"/>
      <c r="AB970" s="216"/>
      <c r="AC970" s="216"/>
      <c r="AD970" s="216"/>
      <c r="AE970" s="216"/>
      <c r="AF970" s="216"/>
      <c r="AG970" s="216" t="s">
        <v>168</v>
      </c>
      <c r="AH970" s="216">
        <v>0</v>
      </c>
      <c r="AI970" s="216"/>
      <c r="AJ970" s="216"/>
      <c r="AK970" s="216"/>
      <c r="AL970" s="216"/>
      <c r="AM970" s="216"/>
      <c r="AN970" s="216"/>
      <c r="AO970" s="216"/>
      <c r="AP970" s="216"/>
      <c r="AQ970" s="216"/>
      <c r="AR970" s="216"/>
      <c r="AS970" s="216"/>
      <c r="AT970" s="216"/>
      <c r="AU970" s="216"/>
      <c r="AV970" s="216"/>
      <c r="AW970" s="216"/>
      <c r="AX970" s="216"/>
      <c r="AY970" s="216"/>
      <c r="AZ970" s="216"/>
      <c r="BA970" s="216"/>
      <c r="BB970" s="216"/>
      <c r="BC970" s="216"/>
      <c r="BD970" s="216"/>
      <c r="BE970" s="216"/>
      <c r="BF970" s="216"/>
      <c r="BG970" s="216"/>
      <c r="BH970" s="216"/>
    </row>
    <row r="971" spans="1:60" outlineLevel="1" x14ac:dyDescent="0.2">
      <c r="A971" s="223"/>
      <c r="B971" s="224"/>
      <c r="C971" s="248" t="s">
        <v>709</v>
      </c>
      <c r="D971" s="226"/>
      <c r="E971" s="227"/>
      <c r="F971" s="225"/>
      <c r="G971" s="225"/>
      <c r="H971" s="225"/>
      <c r="I971" s="225"/>
      <c r="J971" s="225"/>
      <c r="K971" s="225"/>
      <c r="L971" s="225"/>
      <c r="M971" s="225"/>
      <c r="N971" s="225"/>
      <c r="O971" s="225"/>
      <c r="P971" s="225"/>
      <c r="Q971" s="225"/>
      <c r="R971" s="225"/>
      <c r="S971" s="225"/>
      <c r="T971" s="225"/>
      <c r="U971" s="225"/>
      <c r="V971" s="225"/>
      <c r="W971" s="225"/>
      <c r="X971" s="225"/>
      <c r="Y971" s="216"/>
      <c r="Z971" s="216"/>
      <c r="AA971" s="216"/>
      <c r="AB971" s="216"/>
      <c r="AC971" s="216"/>
      <c r="AD971" s="216"/>
      <c r="AE971" s="216"/>
      <c r="AF971" s="216"/>
      <c r="AG971" s="216" t="s">
        <v>168</v>
      </c>
      <c r="AH971" s="216">
        <v>0</v>
      </c>
      <c r="AI971" s="216"/>
      <c r="AJ971" s="216"/>
      <c r="AK971" s="216"/>
      <c r="AL971" s="216"/>
      <c r="AM971" s="216"/>
      <c r="AN971" s="216"/>
      <c r="AO971" s="216"/>
      <c r="AP971" s="216"/>
      <c r="AQ971" s="216"/>
      <c r="AR971" s="216"/>
      <c r="AS971" s="216"/>
      <c r="AT971" s="216"/>
      <c r="AU971" s="216"/>
      <c r="AV971" s="216"/>
      <c r="AW971" s="216"/>
      <c r="AX971" s="216"/>
      <c r="AY971" s="216"/>
      <c r="AZ971" s="216"/>
      <c r="BA971" s="216"/>
      <c r="BB971" s="216"/>
      <c r="BC971" s="216"/>
      <c r="BD971" s="216"/>
      <c r="BE971" s="216"/>
      <c r="BF971" s="216"/>
      <c r="BG971" s="216"/>
      <c r="BH971" s="216"/>
    </row>
    <row r="972" spans="1:60" outlineLevel="1" x14ac:dyDescent="0.2">
      <c r="A972" s="223"/>
      <c r="B972" s="224"/>
      <c r="C972" s="248" t="s">
        <v>710</v>
      </c>
      <c r="D972" s="226"/>
      <c r="E972" s="227"/>
      <c r="F972" s="225"/>
      <c r="G972" s="225"/>
      <c r="H972" s="225"/>
      <c r="I972" s="225"/>
      <c r="J972" s="225"/>
      <c r="K972" s="225"/>
      <c r="L972" s="225"/>
      <c r="M972" s="225"/>
      <c r="N972" s="225"/>
      <c r="O972" s="225"/>
      <c r="P972" s="225"/>
      <c r="Q972" s="225"/>
      <c r="R972" s="225"/>
      <c r="S972" s="225"/>
      <c r="T972" s="225"/>
      <c r="U972" s="225"/>
      <c r="V972" s="225"/>
      <c r="W972" s="225"/>
      <c r="X972" s="225"/>
      <c r="Y972" s="216"/>
      <c r="Z972" s="216"/>
      <c r="AA972" s="216"/>
      <c r="AB972" s="216"/>
      <c r="AC972" s="216"/>
      <c r="AD972" s="216"/>
      <c r="AE972" s="216"/>
      <c r="AF972" s="216"/>
      <c r="AG972" s="216" t="s">
        <v>168</v>
      </c>
      <c r="AH972" s="216">
        <v>0</v>
      </c>
      <c r="AI972" s="216"/>
      <c r="AJ972" s="216"/>
      <c r="AK972" s="216"/>
      <c r="AL972" s="216"/>
      <c r="AM972" s="216"/>
      <c r="AN972" s="216"/>
      <c r="AO972" s="216"/>
      <c r="AP972" s="216"/>
      <c r="AQ972" s="216"/>
      <c r="AR972" s="216"/>
      <c r="AS972" s="216"/>
      <c r="AT972" s="216"/>
      <c r="AU972" s="216"/>
      <c r="AV972" s="216"/>
      <c r="AW972" s="216"/>
      <c r="AX972" s="216"/>
      <c r="AY972" s="216"/>
      <c r="AZ972" s="216"/>
      <c r="BA972" s="216"/>
      <c r="BB972" s="216"/>
      <c r="BC972" s="216"/>
      <c r="BD972" s="216"/>
      <c r="BE972" s="216"/>
      <c r="BF972" s="216"/>
      <c r="BG972" s="216"/>
      <c r="BH972" s="216"/>
    </row>
    <row r="973" spans="1:60" outlineLevel="1" x14ac:dyDescent="0.2">
      <c r="A973" s="223"/>
      <c r="B973" s="224"/>
      <c r="C973" s="248" t="s">
        <v>199</v>
      </c>
      <c r="D973" s="226"/>
      <c r="E973" s="227"/>
      <c r="F973" s="225"/>
      <c r="G973" s="225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  <c r="U973" s="225"/>
      <c r="V973" s="225"/>
      <c r="W973" s="225"/>
      <c r="X973" s="225"/>
      <c r="Y973" s="216"/>
      <c r="Z973" s="216"/>
      <c r="AA973" s="216"/>
      <c r="AB973" s="216"/>
      <c r="AC973" s="216"/>
      <c r="AD973" s="216"/>
      <c r="AE973" s="216"/>
      <c r="AF973" s="216"/>
      <c r="AG973" s="216" t="s">
        <v>168</v>
      </c>
      <c r="AH973" s="216">
        <v>0</v>
      </c>
      <c r="AI973" s="216"/>
      <c r="AJ973" s="216"/>
      <c r="AK973" s="216"/>
      <c r="AL973" s="216"/>
      <c r="AM973" s="216"/>
      <c r="AN973" s="216"/>
      <c r="AO973" s="216"/>
      <c r="AP973" s="216"/>
      <c r="AQ973" s="216"/>
      <c r="AR973" s="216"/>
      <c r="AS973" s="216"/>
      <c r="AT973" s="216"/>
      <c r="AU973" s="216"/>
      <c r="AV973" s="216"/>
      <c r="AW973" s="216"/>
      <c r="AX973" s="216"/>
      <c r="AY973" s="216"/>
      <c r="AZ973" s="216"/>
      <c r="BA973" s="216"/>
      <c r="BB973" s="216"/>
      <c r="BC973" s="216"/>
      <c r="BD973" s="216"/>
      <c r="BE973" s="216"/>
      <c r="BF973" s="216"/>
      <c r="BG973" s="216"/>
      <c r="BH973" s="216"/>
    </row>
    <row r="974" spans="1:60" outlineLevel="1" x14ac:dyDescent="0.2">
      <c r="A974" s="223"/>
      <c r="B974" s="224"/>
      <c r="C974" s="248" t="s">
        <v>340</v>
      </c>
      <c r="D974" s="226"/>
      <c r="E974" s="227"/>
      <c r="F974" s="225"/>
      <c r="G974" s="225"/>
      <c r="H974" s="225"/>
      <c r="I974" s="225"/>
      <c r="J974" s="225"/>
      <c r="K974" s="225"/>
      <c r="L974" s="225"/>
      <c r="M974" s="225"/>
      <c r="N974" s="225"/>
      <c r="O974" s="225"/>
      <c r="P974" s="225"/>
      <c r="Q974" s="225"/>
      <c r="R974" s="225"/>
      <c r="S974" s="225"/>
      <c r="T974" s="225"/>
      <c r="U974" s="225"/>
      <c r="V974" s="225"/>
      <c r="W974" s="225"/>
      <c r="X974" s="225"/>
      <c r="Y974" s="216"/>
      <c r="Z974" s="216"/>
      <c r="AA974" s="216"/>
      <c r="AB974" s="216"/>
      <c r="AC974" s="216"/>
      <c r="AD974" s="216"/>
      <c r="AE974" s="216"/>
      <c r="AF974" s="216"/>
      <c r="AG974" s="216" t="s">
        <v>168</v>
      </c>
      <c r="AH974" s="216">
        <v>0</v>
      </c>
      <c r="AI974" s="216"/>
      <c r="AJ974" s="216"/>
      <c r="AK974" s="216"/>
      <c r="AL974" s="216"/>
      <c r="AM974" s="216"/>
      <c r="AN974" s="216"/>
      <c r="AO974" s="216"/>
      <c r="AP974" s="216"/>
      <c r="AQ974" s="216"/>
      <c r="AR974" s="216"/>
      <c r="AS974" s="216"/>
      <c r="AT974" s="216"/>
      <c r="AU974" s="216"/>
      <c r="AV974" s="216"/>
      <c r="AW974" s="216"/>
      <c r="AX974" s="216"/>
      <c r="AY974" s="216"/>
      <c r="AZ974" s="216"/>
      <c r="BA974" s="216"/>
      <c r="BB974" s="216"/>
      <c r="BC974" s="216"/>
      <c r="BD974" s="216"/>
      <c r="BE974" s="216"/>
      <c r="BF974" s="216"/>
      <c r="BG974" s="216"/>
      <c r="BH974" s="216"/>
    </row>
    <row r="975" spans="1:60" outlineLevel="1" x14ac:dyDescent="0.2">
      <c r="A975" s="223"/>
      <c r="B975" s="224"/>
      <c r="C975" s="248" t="s">
        <v>389</v>
      </c>
      <c r="D975" s="226"/>
      <c r="E975" s="227">
        <v>15.297000000000001</v>
      </c>
      <c r="F975" s="225"/>
      <c r="G975" s="225"/>
      <c r="H975" s="225"/>
      <c r="I975" s="225"/>
      <c r="J975" s="225"/>
      <c r="K975" s="225"/>
      <c r="L975" s="225"/>
      <c r="M975" s="225"/>
      <c r="N975" s="225"/>
      <c r="O975" s="225"/>
      <c r="P975" s="225"/>
      <c r="Q975" s="225"/>
      <c r="R975" s="225"/>
      <c r="S975" s="225"/>
      <c r="T975" s="225"/>
      <c r="U975" s="225"/>
      <c r="V975" s="225"/>
      <c r="W975" s="225"/>
      <c r="X975" s="225"/>
      <c r="Y975" s="216"/>
      <c r="Z975" s="216"/>
      <c r="AA975" s="216"/>
      <c r="AB975" s="216"/>
      <c r="AC975" s="216"/>
      <c r="AD975" s="216"/>
      <c r="AE975" s="216"/>
      <c r="AF975" s="216"/>
      <c r="AG975" s="216" t="s">
        <v>168</v>
      </c>
      <c r="AH975" s="216">
        <v>0</v>
      </c>
      <c r="AI975" s="216"/>
      <c r="AJ975" s="216"/>
      <c r="AK975" s="216"/>
      <c r="AL975" s="216"/>
      <c r="AM975" s="216"/>
      <c r="AN975" s="216"/>
      <c r="AO975" s="216"/>
      <c r="AP975" s="216"/>
      <c r="AQ975" s="216"/>
      <c r="AR975" s="216"/>
      <c r="AS975" s="216"/>
      <c r="AT975" s="216"/>
      <c r="AU975" s="216"/>
      <c r="AV975" s="216"/>
      <c r="AW975" s="216"/>
      <c r="AX975" s="216"/>
      <c r="AY975" s="216"/>
      <c r="AZ975" s="216"/>
      <c r="BA975" s="216"/>
      <c r="BB975" s="216"/>
      <c r="BC975" s="216"/>
      <c r="BD975" s="216"/>
      <c r="BE975" s="216"/>
      <c r="BF975" s="216"/>
      <c r="BG975" s="216"/>
      <c r="BH975" s="216"/>
    </row>
    <row r="976" spans="1:60" outlineLevel="1" x14ac:dyDescent="0.2">
      <c r="A976" s="223"/>
      <c r="B976" s="224"/>
      <c r="C976" s="248" t="s">
        <v>390</v>
      </c>
      <c r="D976" s="226"/>
      <c r="E976" s="227">
        <v>6.093</v>
      </c>
      <c r="F976" s="225"/>
      <c r="G976" s="225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  <c r="U976" s="225"/>
      <c r="V976" s="225"/>
      <c r="W976" s="225"/>
      <c r="X976" s="225"/>
      <c r="Y976" s="216"/>
      <c r="Z976" s="216"/>
      <c r="AA976" s="216"/>
      <c r="AB976" s="216"/>
      <c r="AC976" s="216"/>
      <c r="AD976" s="216"/>
      <c r="AE976" s="216"/>
      <c r="AF976" s="216"/>
      <c r="AG976" s="216" t="s">
        <v>168</v>
      </c>
      <c r="AH976" s="216">
        <v>0</v>
      </c>
      <c r="AI976" s="216"/>
      <c r="AJ976" s="216"/>
      <c r="AK976" s="216"/>
      <c r="AL976" s="216"/>
      <c r="AM976" s="216"/>
      <c r="AN976" s="216"/>
      <c r="AO976" s="216"/>
      <c r="AP976" s="216"/>
      <c r="AQ976" s="216"/>
      <c r="AR976" s="216"/>
      <c r="AS976" s="216"/>
      <c r="AT976" s="216"/>
      <c r="AU976" s="216"/>
      <c r="AV976" s="216"/>
      <c r="AW976" s="216"/>
      <c r="AX976" s="216"/>
      <c r="AY976" s="216"/>
      <c r="AZ976" s="216"/>
      <c r="BA976" s="216"/>
      <c r="BB976" s="216"/>
      <c r="BC976" s="216"/>
      <c r="BD976" s="216"/>
      <c r="BE976" s="216"/>
      <c r="BF976" s="216"/>
      <c r="BG976" s="216"/>
      <c r="BH976" s="216"/>
    </row>
    <row r="977" spans="1:60" outlineLevel="1" x14ac:dyDescent="0.2">
      <c r="A977" s="223"/>
      <c r="B977" s="224"/>
      <c r="C977" s="265" t="s">
        <v>232</v>
      </c>
      <c r="D977" s="252"/>
      <c r="E977" s="253">
        <v>21.39</v>
      </c>
      <c r="F977" s="225"/>
      <c r="G977" s="225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  <c r="R977" s="225"/>
      <c r="S977" s="225"/>
      <c r="T977" s="225"/>
      <c r="U977" s="225"/>
      <c r="V977" s="225"/>
      <c r="W977" s="225"/>
      <c r="X977" s="225"/>
      <c r="Y977" s="216"/>
      <c r="Z977" s="216"/>
      <c r="AA977" s="216"/>
      <c r="AB977" s="216"/>
      <c r="AC977" s="216"/>
      <c r="AD977" s="216"/>
      <c r="AE977" s="216"/>
      <c r="AF977" s="216"/>
      <c r="AG977" s="216" t="s">
        <v>168</v>
      </c>
      <c r="AH977" s="216">
        <v>1</v>
      </c>
      <c r="AI977" s="216"/>
      <c r="AJ977" s="216"/>
      <c r="AK977" s="216"/>
      <c r="AL977" s="216"/>
      <c r="AM977" s="216"/>
      <c r="AN977" s="216"/>
      <c r="AO977" s="216"/>
      <c r="AP977" s="216"/>
      <c r="AQ977" s="216"/>
      <c r="AR977" s="216"/>
      <c r="AS977" s="216"/>
      <c r="AT977" s="216"/>
      <c r="AU977" s="216"/>
      <c r="AV977" s="216"/>
      <c r="AW977" s="216"/>
      <c r="AX977" s="216"/>
      <c r="AY977" s="216"/>
      <c r="AZ977" s="216"/>
      <c r="BA977" s="216"/>
      <c r="BB977" s="216"/>
      <c r="BC977" s="216"/>
      <c r="BD977" s="216"/>
      <c r="BE977" s="216"/>
      <c r="BF977" s="216"/>
      <c r="BG977" s="216"/>
      <c r="BH977" s="216"/>
    </row>
    <row r="978" spans="1:60" outlineLevel="1" x14ac:dyDescent="0.2">
      <c r="A978" s="223"/>
      <c r="B978" s="224"/>
      <c r="C978" s="248" t="s">
        <v>346</v>
      </c>
      <c r="D978" s="226"/>
      <c r="E978" s="227"/>
      <c r="F978" s="225"/>
      <c r="G978" s="225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  <c r="R978" s="225"/>
      <c r="S978" s="225"/>
      <c r="T978" s="225"/>
      <c r="U978" s="225"/>
      <c r="V978" s="225"/>
      <c r="W978" s="225"/>
      <c r="X978" s="225"/>
      <c r="Y978" s="216"/>
      <c r="Z978" s="216"/>
      <c r="AA978" s="216"/>
      <c r="AB978" s="216"/>
      <c r="AC978" s="216"/>
      <c r="AD978" s="216"/>
      <c r="AE978" s="216"/>
      <c r="AF978" s="216"/>
      <c r="AG978" s="216" t="s">
        <v>168</v>
      </c>
      <c r="AH978" s="216">
        <v>0</v>
      </c>
      <c r="AI978" s="216"/>
      <c r="AJ978" s="216"/>
      <c r="AK978" s="216"/>
      <c r="AL978" s="216"/>
      <c r="AM978" s="216"/>
      <c r="AN978" s="216"/>
      <c r="AO978" s="216"/>
      <c r="AP978" s="216"/>
      <c r="AQ978" s="216"/>
      <c r="AR978" s="216"/>
      <c r="AS978" s="216"/>
      <c r="AT978" s="216"/>
      <c r="AU978" s="216"/>
      <c r="AV978" s="216"/>
      <c r="AW978" s="216"/>
      <c r="AX978" s="216"/>
      <c r="AY978" s="216"/>
      <c r="AZ978" s="216"/>
      <c r="BA978" s="216"/>
      <c r="BB978" s="216"/>
      <c r="BC978" s="216"/>
      <c r="BD978" s="216"/>
      <c r="BE978" s="216"/>
      <c r="BF978" s="216"/>
      <c r="BG978" s="216"/>
      <c r="BH978" s="216"/>
    </row>
    <row r="979" spans="1:60" outlineLevel="1" x14ac:dyDescent="0.2">
      <c r="A979" s="223"/>
      <c r="B979" s="224"/>
      <c r="C979" s="248" t="s">
        <v>391</v>
      </c>
      <c r="D979" s="226"/>
      <c r="E979" s="227">
        <v>8.5890000000000004</v>
      </c>
      <c r="F979" s="225"/>
      <c r="G979" s="225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  <c r="R979" s="225"/>
      <c r="S979" s="225"/>
      <c r="T979" s="225"/>
      <c r="U979" s="225"/>
      <c r="V979" s="225"/>
      <c r="W979" s="225"/>
      <c r="X979" s="225"/>
      <c r="Y979" s="216"/>
      <c r="Z979" s="216"/>
      <c r="AA979" s="216"/>
      <c r="AB979" s="216"/>
      <c r="AC979" s="216"/>
      <c r="AD979" s="216"/>
      <c r="AE979" s="216"/>
      <c r="AF979" s="216"/>
      <c r="AG979" s="216" t="s">
        <v>168</v>
      </c>
      <c r="AH979" s="216">
        <v>0</v>
      </c>
      <c r="AI979" s="216"/>
      <c r="AJ979" s="216"/>
      <c r="AK979" s="216"/>
      <c r="AL979" s="216"/>
      <c r="AM979" s="216"/>
      <c r="AN979" s="216"/>
      <c r="AO979" s="216"/>
      <c r="AP979" s="216"/>
      <c r="AQ979" s="216"/>
      <c r="AR979" s="216"/>
      <c r="AS979" s="216"/>
      <c r="AT979" s="216"/>
      <c r="AU979" s="216"/>
      <c r="AV979" s="216"/>
      <c r="AW979" s="216"/>
      <c r="AX979" s="216"/>
      <c r="AY979" s="216"/>
      <c r="AZ979" s="216"/>
      <c r="BA979" s="216"/>
      <c r="BB979" s="216"/>
      <c r="BC979" s="216"/>
      <c r="BD979" s="216"/>
      <c r="BE979" s="216"/>
      <c r="BF979" s="216"/>
      <c r="BG979" s="216"/>
      <c r="BH979" s="216"/>
    </row>
    <row r="980" spans="1:60" outlineLevel="1" x14ac:dyDescent="0.2">
      <c r="A980" s="223"/>
      <c r="B980" s="224"/>
      <c r="C980" s="265" t="s">
        <v>232</v>
      </c>
      <c r="D980" s="252"/>
      <c r="E980" s="253">
        <v>8.5890000000000004</v>
      </c>
      <c r="F980" s="225"/>
      <c r="G980" s="225"/>
      <c r="H980" s="225"/>
      <c r="I980" s="225"/>
      <c r="J980" s="225"/>
      <c r="K980" s="225"/>
      <c r="L980" s="225"/>
      <c r="M980" s="225"/>
      <c r="N980" s="225"/>
      <c r="O980" s="225"/>
      <c r="P980" s="225"/>
      <c r="Q980" s="225"/>
      <c r="R980" s="225"/>
      <c r="S980" s="225"/>
      <c r="T980" s="225"/>
      <c r="U980" s="225"/>
      <c r="V980" s="225"/>
      <c r="W980" s="225"/>
      <c r="X980" s="225"/>
      <c r="Y980" s="216"/>
      <c r="Z980" s="216"/>
      <c r="AA980" s="216"/>
      <c r="AB980" s="216"/>
      <c r="AC980" s="216"/>
      <c r="AD980" s="216"/>
      <c r="AE980" s="216"/>
      <c r="AF980" s="216"/>
      <c r="AG980" s="216" t="s">
        <v>168</v>
      </c>
      <c r="AH980" s="216">
        <v>1</v>
      </c>
      <c r="AI980" s="216"/>
      <c r="AJ980" s="216"/>
      <c r="AK980" s="216"/>
      <c r="AL980" s="216"/>
      <c r="AM980" s="216"/>
      <c r="AN980" s="216"/>
      <c r="AO980" s="216"/>
      <c r="AP980" s="216"/>
      <c r="AQ980" s="216"/>
      <c r="AR980" s="216"/>
      <c r="AS980" s="216"/>
      <c r="AT980" s="216"/>
      <c r="AU980" s="216"/>
      <c r="AV980" s="216"/>
      <c r="AW980" s="216"/>
      <c r="AX980" s="216"/>
      <c r="AY980" s="216"/>
      <c r="AZ980" s="216"/>
      <c r="BA980" s="216"/>
      <c r="BB980" s="216"/>
      <c r="BC980" s="216"/>
      <c r="BD980" s="216"/>
      <c r="BE980" s="216"/>
      <c r="BF980" s="216"/>
      <c r="BG980" s="216"/>
      <c r="BH980" s="216"/>
    </row>
    <row r="981" spans="1:60" ht="22.5" outlineLevel="1" x14ac:dyDescent="0.2">
      <c r="A981" s="235">
        <v>122</v>
      </c>
      <c r="B981" s="236" t="s">
        <v>711</v>
      </c>
      <c r="C981" s="246" t="s">
        <v>712</v>
      </c>
      <c r="D981" s="237" t="s">
        <v>259</v>
      </c>
      <c r="E981" s="238">
        <v>23.885999999999999</v>
      </c>
      <c r="F981" s="239"/>
      <c r="G981" s="240">
        <f>ROUND(E981*F981,2)</f>
        <v>0</v>
      </c>
      <c r="H981" s="239"/>
      <c r="I981" s="240">
        <f>ROUND(E981*H981,2)</f>
        <v>0</v>
      </c>
      <c r="J981" s="239"/>
      <c r="K981" s="240">
        <f>ROUND(E981*J981,2)</f>
        <v>0</v>
      </c>
      <c r="L981" s="240">
        <v>21</v>
      </c>
      <c r="M981" s="240">
        <f>G981*(1+L981/100)</f>
        <v>0</v>
      </c>
      <c r="N981" s="240">
        <v>0</v>
      </c>
      <c r="O981" s="240">
        <f>ROUND(E981*N981,2)</f>
        <v>0</v>
      </c>
      <c r="P981" s="240">
        <v>7.6999999999999999E-2</v>
      </c>
      <c r="Q981" s="240">
        <f>ROUND(E981*P981,2)</f>
        <v>1.84</v>
      </c>
      <c r="R981" s="240"/>
      <c r="S981" s="240" t="s">
        <v>356</v>
      </c>
      <c r="T981" s="241" t="s">
        <v>155</v>
      </c>
      <c r="U981" s="225">
        <v>0</v>
      </c>
      <c r="V981" s="225">
        <f>ROUND(E981*U981,2)</f>
        <v>0</v>
      </c>
      <c r="W981" s="225"/>
      <c r="X981" s="225" t="s">
        <v>193</v>
      </c>
      <c r="Y981" s="216"/>
      <c r="Z981" s="216"/>
      <c r="AA981" s="216"/>
      <c r="AB981" s="216"/>
      <c r="AC981" s="216"/>
      <c r="AD981" s="216"/>
      <c r="AE981" s="216"/>
      <c r="AF981" s="216"/>
      <c r="AG981" s="216" t="s">
        <v>194</v>
      </c>
      <c r="AH981" s="216"/>
      <c r="AI981" s="216"/>
      <c r="AJ981" s="216"/>
      <c r="AK981" s="216"/>
      <c r="AL981" s="216"/>
      <c r="AM981" s="216"/>
      <c r="AN981" s="216"/>
      <c r="AO981" s="216"/>
      <c r="AP981" s="216"/>
      <c r="AQ981" s="216"/>
      <c r="AR981" s="216"/>
      <c r="AS981" s="216"/>
      <c r="AT981" s="216"/>
      <c r="AU981" s="216"/>
      <c r="AV981" s="216"/>
      <c r="AW981" s="216"/>
      <c r="AX981" s="216"/>
      <c r="AY981" s="216"/>
      <c r="AZ981" s="216"/>
      <c r="BA981" s="216"/>
      <c r="BB981" s="216"/>
      <c r="BC981" s="216"/>
      <c r="BD981" s="216"/>
      <c r="BE981" s="216"/>
      <c r="BF981" s="216"/>
      <c r="BG981" s="216"/>
      <c r="BH981" s="216"/>
    </row>
    <row r="982" spans="1:60" outlineLevel="1" x14ac:dyDescent="0.2">
      <c r="A982" s="223"/>
      <c r="B982" s="224"/>
      <c r="C982" s="248" t="s">
        <v>198</v>
      </c>
      <c r="D982" s="226"/>
      <c r="E982" s="227"/>
      <c r="F982" s="225"/>
      <c r="G982" s="225"/>
      <c r="H982" s="225"/>
      <c r="I982" s="225"/>
      <c r="J982" s="225"/>
      <c r="K982" s="225"/>
      <c r="L982" s="225"/>
      <c r="M982" s="225"/>
      <c r="N982" s="225"/>
      <c r="O982" s="225"/>
      <c r="P982" s="225"/>
      <c r="Q982" s="225"/>
      <c r="R982" s="225"/>
      <c r="S982" s="225"/>
      <c r="T982" s="225"/>
      <c r="U982" s="225"/>
      <c r="V982" s="225"/>
      <c r="W982" s="225"/>
      <c r="X982" s="225"/>
      <c r="Y982" s="216"/>
      <c r="Z982" s="216"/>
      <c r="AA982" s="216"/>
      <c r="AB982" s="216"/>
      <c r="AC982" s="216"/>
      <c r="AD982" s="216"/>
      <c r="AE982" s="216"/>
      <c r="AF982" s="216"/>
      <c r="AG982" s="216" t="s">
        <v>168</v>
      </c>
      <c r="AH982" s="216">
        <v>0</v>
      </c>
      <c r="AI982" s="216"/>
      <c r="AJ982" s="216"/>
      <c r="AK982" s="216"/>
      <c r="AL982" s="216"/>
      <c r="AM982" s="216"/>
      <c r="AN982" s="216"/>
      <c r="AO982" s="216"/>
      <c r="AP982" s="216"/>
      <c r="AQ982" s="216"/>
      <c r="AR982" s="216"/>
      <c r="AS982" s="216"/>
      <c r="AT982" s="216"/>
      <c r="AU982" s="216"/>
      <c r="AV982" s="216"/>
      <c r="AW982" s="216"/>
      <c r="AX982" s="216"/>
      <c r="AY982" s="216"/>
      <c r="AZ982" s="216"/>
      <c r="BA982" s="216"/>
      <c r="BB982" s="216"/>
      <c r="BC982" s="216"/>
      <c r="BD982" s="216"/>
      <c r="BE982" s="216"/>
      <c r="BF982" s="216"/>
      <c r="BG982" s="216"/>
      <c r="BH982" s="216"/>
    </row>
    <row r="983" spans="1:60" ht="22.5" outlineLevel="1" x14ac:dyDescent="0.2">
      <c r="A983" s="223"/>
      <c r="B983" s="224"/>
      <c r="C983" s="248" t="s">
        <v>387</v>
      </c>
      <c r="D983" s="226"/>
      <c r="E983" s="227"/>
      <c r="F983" s="225"/>
      <c r="G983" s="225"/>
      <c r="H983" s="225"/>
      <c r="I983" s="225"/>
      <c r="J983" s="225"/>
      <c r="K983" s="225"/>
      <c r="L983" s="225"/>
      <c r="M983" s="225"/>
      <c r="N983" s="225"/>
      <c r="O983" s="225"/>
      <c r="P983" s="225"/>
      <c r="Q983" s="225"/>
      <c r="R983" s="225"/>
      <c r="S983" s="225"/>
      <c r="T983" s="225"/>
      <c r="U983" s="225"/>
      <c r="V983" s="225"/>
      <c r="W983" s="225"/>
      <c r="X983" s="225"/>
      <c r="Y983" s="216"/>
      <c r="Z983" s="216"/>
      <c r="AA983" s="216"/>
      <c r="AB983" s="216"/>
      <c r="AC983" s="216"/>
      <c r="AD983" s="216"/>
      <c r="AE983" s="216"/>
      <c r="AF983" s="216"/>
      <c r="AG983" s="216" t="s">
        <v>168</v>
      </c>
      <c r="AH983" s="216">
        <v>0</v>
      </c>
      <c r="AI983" s="216"/>
      <c r="AJ983" s="216"/>
      <c r="AK983" s="216"/>
      <c r="AL983" s="216"/>
      <c r="AM983" s="216"/>
      <c r="AN983" s="216"/>
      <c r="AO983" s="216"/>
      <c r="AP983" s="216"/>
      <c r="AQ983" s="216"/>
      <c r="AR983" s="216"/>
      <c r="AS983" s="216"/>
      <c r="AT983" s="216"/>
      <c r="AU983" s="216"/>
      <c r="AV983" s="216"/>
      <c r="AW983" s="216"/>
      <c r="AX983" s="216"/>
      <c r="AY983" s="216"/>
      <c r="AZ983" s="216"/>
      <c r="BA983" s="216"/>
      <c r="BB983" s="216"/>
      <c r="BC983" s="216"/>
      <c r="BD983" s="216"/>
      <c r="BE983" s="216"/>
      <c r="BF983" s="216"/>
      <c r="BG983" s="216"/>
      <c r="BH983" s="216"/>
    </row>
    <row r="984" spans="1:60" outlineLevel="1" x14ac:dyDescent="0.2">
      <c r="A984" s="223"/>
      <c r="B984" s="224"/>
      <c r="C984" s="248" t="s">
        <v>713</v>
      </c>
      <c r="D984" s="226"/>
      <c r="E984" s="227"/>
      <c r="F984" s="225"/>
      <c r="G984" s="225"/>
      <c r="H984" s="225"/>
      <c r="I984" s="225"/>
      <c r="J984" s="225"/>
      <c r="K984" s="225"/>
      <c r="L984" s="225"/>
      <c r="M984" s="225"/>
      <c r="N984" s="225"/>
      <c r="O984" s="225"/>
      <c r="P984" s="225"/>
      <c r="Q984" s="225"/>
      <c r="R984" s="225"/>
      <c r="S984" s="225"/>
      <c r="T984" s="225"/>
      <c r="U984" s="225"/>
      <c r="V984" s="225"/>
      <c r="W984" s="225"/>
      <c r="X984" s="225"/>
      <c r="Y984" s="216"/>
      <c r="Z984" s="216"/>
      <c r="AA984" s="216"/>
      <c r="AB984" s="216"/>
      <c r="AC984" s="216"/>
      <c r="AD984" s="216"/>
      <c r="AE984" s="216"/>
      <c r="AF984" s="216"/>
      <c r="AG984" s="216" t="s">
        <v>168</v>
      </c>
      <c r="AH984" s="216">
        <v>0</v>
      </c>
      <c r="AI984" s="216"/>
      <c r="AJ984" s="216"/>
      <c r="AK984" s="216"/>
      <c r="AL984" s="216"/>
      <c r="AM984" s="216"/>
      <c r="AN984" s="216"/>
      <c r="AO984" s="216"/>
      <c r="AP984" s="216"/>
      <c r="AQ984" s="216"/>
      <c r="AR984" s="216"/>
      <c r="AS984" s="216"/>
      <c r="AT984" s="216"/>
      <c r="AU984" s="216"/>
      <c r="AV984" s="216"/>
      <c r="AW984" s="216"/>
      <c r="AX984" s="216"/>
      <c r="AY984" s="216"/>
      <c r="AZ984" s="216"/>
      <c r="BA984" s="216"/>
      <c r="BB984" s="216"/>
      <c r="BC984" s="216"/>
      <c r="BD984" s="216"/>
      <c r="BE984" s="216"/>
      <c r="BF984" s="216"/>
      <c r="BG984" s="216"/>
      <c r="BH984" s="216"/>
    </row>
    <row r="985" spans="1:60" outlineLevel="1" x14ac:dyDescent="0.2">
      <c r="A985" s="223"/>
      <c r="B985" s="224"/>
      <c r="C985" s="248" t="s">
        <v>199</v>
      </c>
      <c r="D985" s="226"/>
      <c r="E985" s="227"/>
      <c r="F985" s="225"/>
      <c r="G985" s="225"/>
      <c r="H985" s="225"/>
      <c r="I985" s="225"/>
      <c r="J985" s="225"/>
      <c r="K985" s="225"/>
      <c r="L985" s="225"/>
      <c r="M985" s="225"/>
      <c r="N985" s="225"/>
      <c r="O985" s="225"/>
      <c r="P985" s="225"/>
      <c r="Q985" s="225"/>
      <c r="R985" s="225"/>
      <c r="S985" s="225"/>
      <c r="T985" s="225"/>
      <c r="U985" s="225"/>
      <c r="V985" s="225"/>
      <c r="W985" s="225"/>
      <c r="X985" s="225"/>
      <c r="Y985" s="216"/>
      <c r="Z985" s="216"/>
      <c r="AA985" s="216"/>
      <c r="AB985" s="216"/>
      <c r="AC985" s="216"/>
      <c r="AD985" s="216"/>
      <c r="AE985" s="216"/>
      <c r="AF985" s="216"/>
      <c r="AG985" s="216" t="s">
        <v>168</v>
      </c>
      <c r="AH985" s="216">
        <v>0</v>
      </c>
      <c r="AI985" s="216"/>
      <c r="AJ985" s="216"/>
      <c r="AK985" s="216"/>
      <c r="AL985" s="216"/>
      <c r="AM985" s="216"/>
      <c r="AN985" s="216"/>
      <c r="AO985" s="216"/>
      <c r="AP985" s="216"/>
      <c r="AQ985" s="216"/>
      <c r="AR985" s="216"/>
      <c r="AS985" s="216"/>
      <c r="AT985" s="216"/>
      <c r="AU985" s="216"/>
      <c r="AV985" s="216"/>
      <c r="AW985" s="216"/>
      <c r="AX985" s="216"/>
      <c r="AY985" s="216"/>
      <c r="AZ985" s="216"/>
      <c r="BA985" s="216"/>
      <c r="BB985" s="216"/>
      <c r="BC985" s="216"/>
      <c r="BD985" s="216"/>
      <c r="BE985" s="216"/>
      <c r="BF985" s="216"/>
      <c r="BG985" s="216"/>
      <c r="BH985" s="216"/>
    </row>
    <row r="986" spans="1:60" outlineLevel="1" x14ac:dyDescent="0.2">
      <c r="A986" s="223"/>
      <c r="B986" s="224"/>
      <c r="C986" s="248" t="s">
        <v>340</v>
      </c>
      <c r="D986" s="226"/>
      <c r="E986" s="227"/>
      <c r="F986" s="225"/>
      <c r="G986" s="225"/>
      <c r="H986" s="225"/>
      <c r="I986" s="225"/>
      <c r="J986" s="225"/>
      <c r="K986" s="225"/>
      <c r="L986" s="225"/>
      <c r="M986" s="225"/>
      <c r="N986" s="225"/>
      <c r="O986" s="225"/>
      <c r="P986" s="225"/>
      <c r="Q986" s="225"/>
      <c r="R986" s="225"/>
      <c r="S986" s="225"/>
      <c r="T986" s="225"/>
      <c r="U986" s="225"/>
      <c r="V986" s="225"/>
      <c r="W986" s="225"/>
      <c r="X986" s="225"/>
      <c r="Y986" s="216"/>
      <c r="Z986" s="216"/>
      <c r="AA986" s="216"/>
      <c r="AB986" s="216"/>
      <c r="AC986" s="216"/>
      <c r="AD986" s="216"/>
      <c r="AE986" s="216"/>
      <c r="AF986" s="216"/>
      <c r="AG986" s="216" t="s">
        <v>168</v>
      </c>
      <c r="AH986" s="216">
        <v>0</v>
      </c>
      <c r="AI986" s="216"/>
      <c r="AJ986" s="216"/>
      <c r="AK986" s="216"/>
      <c r="AL986" s="216"/>
      <c r="AM986" s="216"/>
      <c r="AN986" s="216"/>
      <c r="AO986" s="216"/>
      <c r="AP986" s="216"/>
      <c r="AQ986" s="216"/>
      <c r="AR986" s="216"/>
      <c r="AS986" s="216"/>
      <c r="AT986" s="216"/>
      <c r="AU986" s="216"/>
      <c r="AV986" s="216"/>
      <c r="AW986" s="216"/>
      <c r="AX986" s="216"/>
      <c r="AY986" s="216"/>
      <c r="AZ986" s="216"/>
      <c r="BA986" s="216"/>
      <c r="BB986" s="216"/>
      <c r="BC986" s="216"/>
      <c r="BD986" s="216"/>
      <c r="BE986" s="216"/>
      <c r="BF986" s="216"/>
      <c r="BG986" s="216"/>
      <c r="BH986" s="216"/>
    </row>
    <row r="987" spans="1:60" outlineLevel="1" x14ac:dyDescent="0.2">
      <c r="A987" s="223"/>
      <c r="B987" s="224"/>
      <c r="C987" s="248" t="s">
        <v>389</v>
      </c>
      <c r="D987" s="226"/>
      <c r="E987" s="227">
        <v>15.297000000000001</v>
      </c>
      <c r="F987" s="225"/>
      <c r="G987" s="225"/>
      <c r="H987" s="225"/>
      <c r="I987" s="225"/>
      <c r="J987" s="225"/>
      <c r="K987" s="225"/>
      <c r="L987" s="225"/>
      <c r="M987" s="225"/>
      <c r="N987" s="225"/>
      <c r="O987" s="225"/>
      <c r="P987" s="225"/>
      <c r="Q987" s="225"/>
      <c r="R987" s="225"/>
      <c r="S987" s="225"/>
      <c r="T987" s="225"/>
      <c r="U987" s="225"/>
      <c r="V987" s="225"/>
      <c r="W987" s="225"/>
      <c r="X987" s="225"/>
      <c r="Y987" s="216"/>
      <c r="Z987" s="216"/>
      <c r="AA987" s="216"/>
      <c r="AB987" s="216"/>
      <c r="AC987" s="216"/>
      <c r="AD987" s="216"/>
      <c r="AE987" s="216"/>
      <c r="AF987" s="216"/>
      <c r="AG987" s="216" t="s">
        <v>168</v>
      </c>
      <c r="AH987" s="216">
        <v>0</v>
      </c>
      <c r="AI987" s="216"/>
      <c r="AJ987" s="216"/>
      <c r="AK987" s="216"/>
      <c r="AL987" s="216"/>
      <c r="AM987" s="216"/>
      <c r="AN987" s="216"/>
      <c r="AO987" s="216"/>
      <c r="AP987" s="216"/>
      <c r="AQ987" s="216"/>
      <c r="AR987" s="216"/>
      <c r="AS987" s="216"/>
      <c r="AT987" s="216"/>
      <c r="AU987" s="216"/>
      <c r="AV987" s="216"/>
      <c r="AW987" s="216"/>
      <c r="AX987" s="216"/>
      <c r="AY987" s="216"/>
      <c r="AZ987" s="216"/>
      <c r="BA987" s="216"/>
      <c r="BB987" s="216"/>
      <c r="BC987" s="216"/>
      <c r="BD987" s="216"/>
      <c r="BE987" s="216"/>
      <c r="BF987" s="216"/>
      <c r="BG987" s="216"/>
      <c r="BH987" s="216"/>
    </row>
    <row r="988" spans="1:60" outlineLevel="1" x14ac:dyDescent="0.2">
      <c r="A988" s="223"/>
      <c r="B988" s="224"/>
      <c r="C988" s="265" t="s">
        <v>232</v>
      </c>
      <c r="D988" s="252"/>
      <c r="E988" s="253">
        <v>15.297000000000001</v>
      </c>
      <c r="F988" s="225"/>
      <c r="G988" s="225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  <c r="R988" s="225"/>
      <c r="S988" s="225"/>
      <c r="T988" s="225"/>
      <c r="U988" s="225"/>
      <c r="V988" s="225"/>
      <c r="W988" s="225"/>
      <c r="X988" s="225"/>
      <c r="Y988" s="216"/>
      <c r="Z988" s="216"/>
      <c r="AA988" s="216"/>
      <c r="AB988" s="216"/>
      <c r="AC988" s="216"/>
      <c r="AD988" s="216"/>
      <c r="AE988" s="216"/>
      <c r="AF988" s="216"/>
      <c r="AG988" s="216" t="s">
        <v>168</v>
      </c>
      <c r="AH988" s="216">
        <v>1</v>
      </c>
      <c r="AI988" s="216"/>
      <c r="AJ988" s="216"/>
      <c r="AK988" s="216"/>
      <c r="AL988" s="216"/>
      <c r="AM988" s="216"/>
      <c r="AN988" s="216"/>
      <c r="AO988" s="216"/>
      <c r="AP988" s="216"/>
      <c r="AQ988" s="216"/>
      <c r="AR988" s="216"/>
      <c r="AS988" s="216"/>
      <c r="AT988" s="216"/>
      <c r="AU988" s="216"/>
      <c r="AV988" s="216"/>
      <c r="AW988" s="216"/>
      <c r="AX988" s="216"/>
      <c r="AY988" s="216"/>
      <c r="AZ988" s="216"/>
      <c r="BA988" s="216"/>
      <c r="BB988" s="216"/>
      <c r="BC988" s="216"/>
      <c r="BD988" s="216"/>
      <c r="BE988" s="216"/>
      <c r="BF988" s="216"/>
      <c r="BG988" s="216"/>
      <c r="BH988" s="216"/>
    </row>
    <row r="989" spans="1:60" outlineLevel="1" x14ac:dyDescent="0.2">
      <c r="A989" s="223"/>
      <c r="B989" s="224"/>
      <c r="C989" s="248" t="s">
        <v>346</v>
      </c>
      <c r="D989" s="226"/>
      <c r="E989" s="227"/>
      <c r="F989" s="225"/>
      <c r="G989" s="225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  <c r="R989" s="225"/>
      <c r="S989" s="225"/>
      <c r="T989" s="225"/>
      <c r="U989" s="225"/>
      <c r="V989" s="225"/>
      <c r="W989" s="225"/>
      <c r="X989" s="225"/>
      <c r="Y989" s="216"/>
      <c r="Z989" s="216"/>
      <c r="AA989" s="216"/>
      <c r="AB989" s="216"/>
      <c r="AC989" s="216"/>
      <c r="AD989" s="216"/>
      <c r="AE989" s="216"/>
      <c r="AF989" s="216"/>
      <c r="AG989" s="216" t="s">
        <v>168</v>
      </c>
      <c r="AH989" s="216">
        <v>0</v>
      </c>
      <c r="AI989" s="216"/>
      <c r="AJ989" s="216"/>
      <c r="AK989" s="216"/>
      <c r="AL989" s="216"/>
      <c r="AM989" s="216"/>
      <c r="AN989" s="216"/>
      <c r="AO989" s="216"/>
      <c r="AP989" s="216"/>
      <c r="AQ989" s="216"/>
      <c r="AR989" s="216"/>
      <c r="AS989" s="216"/>
      <c r="AT989" s="216"/>
      <c r="AU989" s="216"/>
      <c r="AV989" s="216"/>
      <c r="AW989" s="216"/>
      <c r="AX989" s="216"/>
      <c r="AY989" s="216"/>
      <c r="AZ989" s="216"/>
      <c r="BA989" s="216"/>
      <c r="BB989" s="216"/>
      <c r="BC989" s="216"/>
      <c r="BD989" s="216"/>
      <c r="BE989" s="216"/>
      <c r="BF989" s="216"/>
      <c r="BG989" s="216"/>
      <c r="BH989" s="216"/>
    </row>
    <row r="990" spans="1:60" outlineLevel="1" x14ac:dyDescent="0.2">
      <c r="A990" s="223"/>
      <c r="B990" s="224"/>
      <c r="C990" s="248" t="s">
        <v>391</v>
      </c>
      <c r="D990" s="226"/>
      <c r="E990" s="227">
        <v>8.5890000000000004</v>
      </c>
      <c r="F990" s="225"/>
      <c r="G990" s="225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  <c r="R990" s="225"/>
      <c r="S990" s="225"/>
      <c r="T990" s="225"/>
      <c r="U990" s="225"/>
      <c r="V990" s="225"/>
      <c r="W990" s="225"/>
      <c r="X990" s="225"/>
      <c r="Y990" s="216"/>
      <c r="Z990" s="216"/>
      <c r="AA990" s="216"/>
      <c r="AB990" s="216"/>
      <c r="AC990" s="216"/>
      <c r="AD990" s="216"/>
      <c r="AE990" s="216"/>
      <c r="AF990" s="216"/>
      <c r="AG990" s="216" t="s">
        <v>168</v>
      </c>
      <c r="AH990" s="216">
        <v>0</v>
      </c>
      <c r="AI990" s="216"/>
      <c r="AJ990" s="216"/>
      <c r="AK990" s="216"/>
      <c r="AL990" s="216"/>
      <c r="AM990" s="216"/>
      <c r="AN990" s="216"/>
      <c r="AO990" s="216"/>
      <c r="AP990" s="216"/>
      <c r="AQ990" s="216"/>
      <c r="AR990" s="216"/>
      <c r="AS990" s="216"/>
      <c r="AT990" s="216"/>
      <c r="AU990" s="216"/>
      <c r="AV990" s="216"/>
      <c r="AW990" s="216"/>
      <c r="AX990" s="216"/>
      <c r="AY990" s="216"/>
      <c r="AZ990" s="216"/>
      <c r="BA990" s="216"/>
      <c r="BB990" s="216"/>
      <c r="BC990" s="216"/>
      <c r="BD990" s="216"/>
      <c r="BE990" s="216"/>
      <c r="BF990" s="216"/>
      <c r="BG990" s="216"/>
      <c r="BH990" s="216"/>
    </row>
    <row r="991" spans="1:60" outlineLevel="1" x14ac:dyDescent="0.2">
      <c r="A991" s="223"/>
      <c r="B991" s="224"/>
      <c r="C991" s="265" t="s">
        <v>232</v>
      </c>
      <c r="D991" s="252"/>
      <c r="E991" s="253">
        <v>8.5890000000000004</v>
      </c>
      <c r="F991" s="225"/>
      <c r="G991" s="225"/>
      <c r="H991" s="225"/>
      <c r="I991" s="225"/>
      <c r="J991" s="225"/>
      <c r="K991" s="225"/>
      <c r="L991" s="225"/>
      <c r="M991" s="225"/>
      <c r="N991" s="225"/>
      <c r="O991" s="225"/>
      <c r="P991" s="225"/>
      <c r="Q991" s="225"/>
      <c r="R991" s="225"/>
      <c r="S991" s="225"/>
      <c r="T991" s="225"/>
      <c r="U991" s="225"/>
      <c r="V991" s="225"/>
      <c r="W991" s="225"/>
      <c r="X991" s="225"/>
      <c r="Y991" s="216"/>
      <c r="Z991" s="216"/>
      <c r="AA991" s="216"/>
      <c r="AB991" s="216"/>
      <c r="AC991" s="216"/>
      <c r="AD991" s="216"/>
      <c r="AE991" s="216"/>
      <c r="AF991" s="216"/>
      <c r="AG991" s="216" t="s">
        <v>168</v>
      </c>
      <c r="AH991" s="216">
        <v>1</v>
      </c>
      <c r="AI991" s="216"/>
      <c r="AJ991" s="216"/>
      <c r="AK991" s="216"/>
      <c r="AL991" s="216"/>
      <c r="AM991" s="216"/>
      <c r="AN991" s="216"/>
      <c r="AO991" s="216"/>
      <c r="AP991" s="216"/>
      <c r="AQ991" s="216"/>
      <c r="AR991" s="216"/>
      <c r="AS991" s="216"/>
      <c r="AT991" s="216"/>
      <c r="AU991" s="216"/>
      <c r="AV991" s="216"/>
      <c r="AW991" s="216"/>
      <c r="AX991" s="216"/>
      <c r="AY991" s="216"/>
      <c r="AZ991" s="216"/>
      <c r="BA991" s="216"/>
      <c r="BB991" s="216"/>
      <c r="BC991" s="216"/>
      <c r="BD991" s="216"/>
      <c r="BE991" s="216"/>
      <c r="BF991" s="216"/>
      <c r="BG991" s="216"/>
      <c r="BH991" s="216"/>
    </row>
    <row r="992" spans="1:60" outlineLevel="1" x14ac:dyDescent="0.2">
      <c r="A992" s="235">
        <v>123</v>
      </c>
      <c r="B992" s="236" t="s">
        <v>714</v>
      </c>
      <c r="C992" s="246" t="s">
        <v>715</v>
      </c>
      <c r="D992" s="237" t="s">
        <v>259</v>
      </c>
      <c r="E992" s="238">
        <v>4.7771999999999997</v>
      </c>
      <c r="F992" s="239"/>
      <c r="G992" s="240">
        <f>ROUND(E992*F992,2)</f>
        <v>0</v>
      </c>
      <c r="H992" s="239"/>
      <c r="I992" s="240">
        <f>ROUND(E992*H992,2)</f>
        <v>0</v>
      </c>
      <c r="J992" s="239"/>
      <c r="K992" s="240">
        <f>ROUND(E992*J992,2)</f>
        <v>0</v>
      </c>
      <c r="L992" s="240">
        <v>21</v>
      </c>
      <c r="M992" s="240">
        <f>G992*(1+L992/100)</f>
        <v>0</v>
      </c>
      <c r="N992" s="240">
        <v>5.0000000000000001E-3</v>
      </c>
      <c r="O992" s="240">
        <f>ROUND(E992*N992,2)</f>
        <v>0.02</v>
      </c>
      <c r="P992" s="240">
        <v>0</v>
      </c>
      <c r="Q992" s="240">
        <f>ROUND(E992*P992,2)</f>
        <v>0</v>
      </c>
      <c r="R992" s="240"/>
      <c r="S992" s="240" t="s">
        <v>356</v>
      </c>
      <c r="T992" s="241" t="s">
        <v>155</v>
      </c>
      <c r="U992" s="225">
        <v>0</v>
      </c>
      <c r="V992" s="225">
        <f>ROUND(E992*U992,2)</f>
        <v>0</v>
      </c>
      <c r="W992" s="225"/>
      <c r="X992" s="225" t="s">
        <v>193</v>
      </c>
      <c r="Y992" s="216"/>
      <c r="Z992" s="216"/>
      <c r="AA992" s="216"/>
      <c r="AB992" s="216"/>
      <c r="AC992" s="216"/>
      <c r="AD992" s="216"/>
      <c r="AE992" s="216"/>
      <c r="AF992" s="216"/>
      <c r="AG992" s="216" t="s">
        <v>194</v>
      </c>
      <c r="AH992" s="216"/>
      <c r="AI992" s="216"/>
      <c r="AJ992" s="216"/>
      <c r="AK992" s="216"/>
      <c r="AL992" s="216"/>
      <c r="AM992" s="216"/>
      <c r="AN992" s="216"/>
      <c r="AO992" s="216"/>
      <c r="AP992" s="216"/>
      <c r="AQ992" s="216"/>
      <c r="AR992" s="216"/>
      <c r="AS992" s="216"/>
      <c r="AT992" s="216"/>
      <c r="AU992" s="216"/>
      <c r="AV992" s="216"/>
      <c r="AW992" s="216"/>
      <c r="AX992" s="216"/>
      <c r="AY992" s="216"/>
      <c r="AZ992" s="216"/>
      <c r="BA992" s="216"/>
      <c r="BB992" s="216"/>
      <c r="BC992" s="216"/>
      <c r="BD992" s="216"/>
      <c r="BE992" s="216"/>
      <c r="BF992" s="216"/>
      <c r="BG992" s="216"/>
      <c r="BH992" s="216"/>
    </row>
    <row r="993" spans="1:60" outlineLevel="1" x14ac:dyDescent="0.2">
      <c r="A993" s="223"/>
      <c r="B993" s="224"/>
      <c r="C993" s="248" t="s">
        <v>198</v>
      </c>
      <c r="D993" s="226"/>
      <c r="E993" s="227"/>
      <c r="F993" s="225"/>
      <c r="G993" s="225"/>
      <c r="H993" s="225"/>
      <c r="I993" s="225"/>
      <c r="J993" s="225"/>
      <c r="K993" s="225"/>
      <c r="L993" s="225"/>
      <c r="M993" s="225"/>
      <c r="N993" s="225"/>
      <c r="O993" s="225"/>
      <c r="P993" s="225"/>
      <c r="Q993" s="225"/>
      <c r="R993" s="225"/>
      <c r="S993" s="225"/>
      <c r="T993" s="225"/>
      <c r="U993" s="225"/>
      <c r="V993" s="225"/>
      <c r="W993" s="225"/>
      <c r="X993" s="225"/>
      <c r="Y993" s="216"/>
      <c r="Z993" s="216"/>
      <c r="AA993" s="216"/>
      <c r="AB993" s="216"/>
      <c r="AC993" s="216"/>
      <c r="AD993" s="216"/>
      <c r="AE993" s="216"/>
      <c r="AF993" s="216"/>
      <c r="AG993" s="216" t="s">
        <v>168</v>
      </c>
      <c r="AH993" s="216">
        <v>0</v>
      </c>
      <c r="AI993" s="216"/>
      <c r="AJ993" s="216"/>
      <c r="AK993" s="216"/>
      <c r="AL993" s="216"/>
      <c r="AM993" s="216"/>
      <c r="AN993" s="216"/>
      <c r="AO993" s="216"/>
      <c r="AP993" s="216"/>
      <c r="AQ993" s="216"/>
      <c r="AR993" s="216"/>
      <c r="AS993" s="216"/>
      <c r="AT993" s="216"/>
      <c r="AU993" s="216"/>
      <c r="AV993" s="216"/>
      <c r="AW993" s="216"/>
      <c r="AX993" s="216"/>
      <c r="AY993" s="216"/>
      <c r="AZ993" s="216"/>
      <c r="BA993" s="216"/>
      <c r="BB993" s="216"/>
      <c r="BC993" s="216"/>
      <c r="BD993" s="216"/>
      <c r="BE993" s="216"/>
      <c r="BF993" s="216"/>
      <c r="BG993" s="216"/>
      <c r="BH993" s="216"/>
    </row>
    <row r="994" spans="1:60" ht="22.5" outlineLevel="1" x14ac:dyDescent="0.2">
      <c r="A994" s="223"/>
      <c r="B994" s="224"/>
      <c r="C994" s="248" t="s">
        <v>387</v>
      </c>
      <c r="D994" s="226"/>
      <c r="E994" s="227"/>
      <c r="F994" s="225"/>
      <c r="G994" s="225"/>
      <c r="H994" s="225"/>
      <c r="I994" s="225"/>
      <c r="J994" s="225"/>
      <c r="K994" s="225"/>
      <c r="L994" s="225"/>
      <c r="M994" s="225"/>
      <c r="N994" s="225"/>
      <c r="O994" s="225"/>
      <c r="P994" s="225"/>
      <c r="Q994" s="225"/>
      <c r="R994" s="225"/>
      <c r="S994" s="225"/>
      <c r="T994" s="225"/>
      <c r="U994" s="225"/>
      <c r="V994" s="225"/>
      <c r="W994" s="225"/>
      <c r="X994" s="225"/>
      <c r="Y994" s="216"/>
      <c r="Z994" s="216"/>
      <c r="AA994" s="216"/>
      <c r="AB994" s="216"/>
      <c r="AC994" s="216"/>
      <c r="AD994" s="216"/>
      <c r="AE994" s="216"/>
      <c r="AF994" s="216"/>
      <c r="AG994" s="216" t="s">
        <v>168</v>
      </c>
      <c r="AH994" s="216">
        <v>0</v>
      </c>
      <c r="AI994" s="216"/>
      <c r="AJ994" s="216"/>
      <c r="AK994" s="216"/>
      <c r="AL994" s="216"/>
      <c r="AM994" s="216"/>
      <c r="AN994" s="216"/>
      <c r="AO994" s="216"/>
      <c r="AP994" s="216"/>
      <c r="AQ994" s="216"/>
      <c r="AR994" s="216"/>
      <c r="AS994" s="216"/>
      <c r="AT994" s="216"/>
      <c r="AU994" s="216"/>
      <c r="AV994" s="216"/>
      <c r="AW994" s="216"/>
      <c r="AX994" s="216"/>
      <c r="AY994" s="216"/>
      <c r="AZ994" s="216"/>
      <c r="BA994" s="216"/>
      <c r="BB994" s="216"/>
      <c r="BC994" s="216"/>
      <c r="BD994" s="216"/>
      <c r="BE994" s="216"/>
      <c r="BF994" s="216"/>
      <c r="BG994" s="216"/>
      <c r="BH994" s="216"/>
    </row>
    <row r="995" spans="1:60" outlineLevel="1" x14ac:dyDescent="0.2">
      <c r="A995" s="223"/>
      <c r="B995" s="224"/>
      <c r="C995" s="248" t="s">
        <v>709</v>
      </c>
      <c r="D995" s="226"/>
      <c r="E995" s="227"/>
      <c r="F995" s="225"/>
      <c r="G995" s="225"/>
      <c r="H995" s="225"/>
      <c r="I995" s="225"/>
      <c r="J995" s="225"/>
      <c r="K995" s="225"/>
      <c r="L995" s="225"/>
      <c r="M995" s="225"/>
      <c r="N995" s="225"/>
      <c r="O995" s="225"/>
      <c r="P995" s="225"/>
      <c r="Q995" s="225"/>
      <c r="R995" s="225"/>
      <c r="S995" s="225"/>
      <c r="T995" s="225"/>
      <c r="U995" s="225"/>
      <c r="V995" s="225"/>
      <c r="W995" s="225"/>
      <c r="X995" s="225"/>
      <c r="Y995" s="216"/>
      <c r="Z995" s="216"/>
      <c r="AA995" s="216"/>
      <c r="AB995" s="216"/>
      <c r="AC995" s="216"/>
      <c r="AD995" s="216"/>
      <c r="AE995" s="216"/>
      <c r="AF995" s="216"/>
      <c r="AG995" s="216" t="s">
        <v>168</v>
      </c>
      <c r="AH995" s="216">
        <v>0</v>
      </c>
      <c r="AI995" s="216"/>
      <c r="AJ995" s="216"/>
      <c r="AK995" s="216"/>
      <c r="AL995" s="216"/>
      <c r="AM995" s="216"/>
      <c r="AN995" s="216"/>
      <c r="AO995" s="216"/>
      <c r="AP995" s="216"/>
      <c r="AQ995" s="216"/>
      <c r="AR995" s="216"/>
      <c r="AS995" s="216"/>
      <c r="AT995" s="216"/>
      <c r="AU995" s="216"/>
      <c r="AV995" s="216"/>
      <c r="AW995" s="216"/>
      <c r="AX995" s="216"/>
      <c r="AY995" s="216"/>
      <c r="AZ995" s="216"/>
      <c r="BA995" s="216"/>
      <c r="BB995" s="216"/>
      <c r="BC995" s="216"/>
      <c r="BD995" s="216"/>
      <c r="BE995" s="216"/>
      <c r="BF995" s="216"/>
      <c r="BG995" s="216"/>
      <c r="BH995" s="216"/>
    </row>
    <row r="996" spans="1:60" outlineLevel="1" x14ac:dyDescent="0.2">
      <c r="A996" s="223"/>
      <c r="B996" s="224"/>
      <c r="C996" s="248" t="s">
        <v>199</v>
      </c>
      <c r="D996" s="226"/>
      <c r="E996" s="227"/>
      <c r="F996" s="225"/>
      <c r="G996" s="225"/>
      <c r="H996" s="225"/>
      <c r="I996" s="225"/>
      <c r="J996" s="225"/>
      <c r="K996" s="225"/>
      <c r="L996" s="225"/>
      <c r="M996" s="225"/>
      <c r="N996" s="225"/>
      <c r="O996" s="225"/>
      <c r="P996" s="225"/>
      <c r="Q996" s="225"/>
      <c r="R996" s="225"/>
      <c r="S996" s="225"/>
      <c r="T996" s="225"/>
      <c r="U996" s="225"/>
      <c r="V996" s="225"/>
      <c r="W996" s="225"/>
      <c r="X996" s="225"/>
      <c r="Y996" s="216"/>
      <c r="Z996" s="216"/>
      <c r="AA996" s="216"/>
      <c r="AB996" s="216"/>
      <c r="AC996" s="216"/>
      <c r="AD996" s="216"/>
      <c r="AE996" s="216"/>
      <c r="AF996" s="216"/>
      <c r="AG996" s="216" t="s">
        <v>168</v>
      </c>
      <c r="AH996" s="216">
        <v>0</v>
      </c>
      <c r="AI996" s="216"/>
      <c r="AJ996" s="216"/>
      <c r="AK996" s="216"/>
      <c r="AL996" s="216"/>
      <c r="AM996" s="216"/>
      <c r="AN996" s="216"/>
      <c r="AO996" s="216"/>
      <c r="AP996" s="216"/>
      <c r="AQ996" s="216"/>
      <c r="AR996" s="216"/>
      <c r="AS996" s="216"/>
      <c r="AT996" s="216"/>
      <c r="AU996" s="216"/>
      <c r="AV996" s="216"/>
      <c r="AW996" s="216"/>
      <c r="AX996" s="216"/>
      <c r="AY996" s="216"/>
      <c r="AZ996" s="216"/>
      <c r="BA996" s="216"/>
      <c r="BB996" s="216"/>
      <c r="BC996" s="216"/>
      <c r="BD996" s="216"/>
      <c r="BE996" s="216"/>
      <c r="BF996" s="216"/>
      <c r="BG996" s="216"/>
      <c r="BH996" s="216"/>
    </row>
    <row r="997" spans="1:60" outlineLevel="1" x14ac:dyDescent="0.2">
      <c r="A997" s="223"/>
      <c r="B997" s="224"/>
      <c r="C997" s="248" t="s">
        <v>340</v>
      </c>
      <c r="D997" s="226"/>
      <c r="E997" s="227"/>
      <c r="F997" s="225"/>
      <c r="G997" s="225"/>
      <c r="H997" s="225"/>
      <c r="I997" s="225"/>
      <c r="J997" s="225"/>
      <c r="K997" s="225"/>
      <c r="L997" s="225"/>
      <c r="M997" s="225"/>
      <c r="N997" s="225"/>
      <c r="O997" s="225"/>
      <c r="P997" s="225"/>
      <c r="Q997" s="225"/>
      <c r="R997" s="225"/>
      <c r="S997" s="225"/>
      <c r="T997" s="225"/>
      <c r="U997" s="225"/>
      <c r="V997" s="225"/>
      <c r="W997" s="225"/>
      <c r="X997" s="225"/>
      <c r="Y997" s="216"/>
      <c r="Z997" s="216"/>
      <c r="AA997" s="216"/>
      <c r="AB997" s="216"/>
      <c r="AC997" s="216"/>
      <c r="AD997" s="216"/>
      <c r="AE997" s="216"/>
      <c r="AF997" s="216"/>
      <c r="AG997" s="216" t="s">
        <v>168</v>
      </c>
      <c r="AH997" s="216">
        <v>0</v>
      </c>
      <c r="AI997" s="216"/>
      <c r="AJ997" s="216"/>
      <c r="AK997" s="216"/>
      <c r="AL997" s="216"/>
      <c r="AM997" s="216"/>
      <c r="AN997" s="216"/>
      <c r="AO997" s="216"/>
      <c r="AP997" s="216"/>
      <c r="AQ997" s="216"/>
      <c r="AR997" s="216"/>
      <c r="AS997" s="216"/>
      <c r="AT997" s="216"/>
      <c r="AU997" s="216"/>
      <c r="AV997" s="216"/>
      <c r="AW997" s="216"/>
      <c r="AX997" s="216"/>
      <c r="AY997" s="216"/>
      <c r="AZ997" s="216"/>
      <c r="BA997" s="216"/>
      <c r="BB997" s="216"/>
      <c r="BC997" s="216"/>
      <c r="BD997" s="216"/>
      <c r="BE997" s="216"/>
      <c r="BF997" s="216"/>
      <c r="BG997" s="216"/>
      <c r="BH997" s="216"/>
    </row>
    <row r="998" spans="1:60" outlineLevel="1" x14ac:dyDescent="0.2">
      <c r="A998" s="223"/>
      <c r="B998" s="224"/>
      <c r="C998" s="248" t="s">
        <v>716</v>
      </c>
      <c r="D998" s="226"/>
      <c r="E998" s="227">
        <v>3.0594000000000001</v>
      </c>
      <c r="F998" s="225"/>
      <c r="G998" s="225"/>
      <c r="H998" s="225"/>
      <c r="I998" s="225"/>
      <c r="J998" s="225"/>
      <c r="K998" s="225"/>
      <c r="L998" s="225"/>
      <c r="M998" s="225"/>
      <c r="N998" s="225"/>
      <c r="O998" s="225"/>
      <c r="P998" s="225"/>
      <c r="Q998" s="225"/>
      <c r="R998" s="225"/>
      <c r="S998" s="225"/>
      <c r="T998" s="225"/>
      <c r="U998" s="225"/>
      <c r="V998" s="225"/>
      <c r="W998" s="225"/>
      <c r="X998" s="225"/>
      <c r="Y998" s="216"/>
      <c r="Z998" s="216"/>
      <c r="AA998" s="216"/>
      <c r="AB998" s="216"/>
      <c r="AC998" s="216"/>
      <c r="AD998" s="216"/>
      <c r="AE998" s="216"/>
      <c r="AF998" s="216"/>
      <c r="AG998" s="216" t="s">
        <v>168</v>
      </c>
      <c r="AH998" s="216">
        <v>0</v>
      </c>
      <c r="AI998" s="216"/>
      <c r="AJ998" s="216"/>
      <c r="AK998" s="216"/>
      <c r="AL998" s="216"/>
      <c r="AM998" s="216"/>
      <c r="AN998" s="216"/>
      <c r="AO998" s="216"/>
      <c r="AP998" s="216"/>
      <c r="AQ998" s="216"/>
      <c r="AR998" s="216"/>
      <c r="AS998" s="216"/>
      <c r="AT998" s="216"/>
      <c r="AU998" s="216"/>
      <c r="AV998" s="216"/>
      <c r="AW998" s="216"/>
      <c r="AX998" s="216"/>
      <c r="AY998" s="216"/>
      <c r="AZ998" s="216"/>
      <c r="BA998" s="216"/>
      <c r="BB998" s="216"/>
      <c r="BC998" s="216"/>
      <c r="BD998" s="216"/>
      <c r="BE998" s="216"/>
      <c r="BF998" s="216"/>
      <c r="BG998" s="216"/>
      <c r="BH998" s="216"/>
    </row>
    <row r="999" spans="1:60" outlineLevel="1" x14ac:dyDescent="0.2">
      <c r="A999" s="223"/>
      <c r="B999" s="224"/>
      <c r="C999" s="265" t="s">
        <v>232</v>
      </c>
      <c r="D999" s="252"/>
      <c r="E999" s="253">
        <v>3.0594000000000001</v>
      </c>
      <c r="F999" s="225"/>
      <c r="G999" s="225"/>
      <c r="H999" s="225"/>
      <c r="I999" s="225"/>
      <c r="J999" s="225"/>
      <c r="K999" s="225"/>
      <c r="L999" s="225"/>
      <c r="M999" s="225"/>
      <c r="N999" s="225"/>
      <c r="O999" s="225"/>
      <c r="P999" s="225"/>
      <c r="Q999" s="225"/>
      <c r="R999" s="225"/>
      <c r="S999" s="225"/>
      <c r="T999" s="225"/>
      <c r="U999" s="225"/>
      <c r="V999" s="225"/>
      <c r="W999" s="225"/>
      <c r="X999" s="225"/>
      <c r="Y999" s="216"/>
      <c r="Z999" s="216"/>
      <c r="AA999" s="216"/>
      <c r="AB999" s="216"/>
      <c r="AC999" s="216"/>
      <c r="AD999" s="216"/>
      <c r="AE999" s="216"/>
      <c r="AF999" s="216"/>
      <c r="AG999" s="216" t="s">
        <v>168</v>
      </c>
      <c r="AH999" s="216">
        <v>1</v>
      </c>
      <c r="AI999" s="216"/>
      <c r="AJ999" s="216"/>
      <c r="AK999" s="216"/>
      <c r="AL999" s="216"/>
      <c r="AM999" s="216"/>
      <c r="AN999" s="216"/>
      <c r="AO999" s="216"/>
      <c r="AP999" s="216"/>
      <c r="AQ999" s="216"/>
      <c r="AR999" s="216"/>
      <c r="AS999" s="216"/>
      <c r="AT999" s="216"/>
      <c r="AU999" s="216"/>
      <c r="AV999" s="216"/>
      <c r="AW999" s="216"/>
      <c r="AX999" s="216"/>
      <c r="AY999" s="216"/>
      <c r="AZ999" s="216"/>
      <c r="BA999" s="216"/>
      <c r="BB999" s="216"/>
      <c r="BC999" s="216"/>
      <c r="BD999" s="216"/>
      <c r="BE999" s="216"/>
      <c r="BF999" s="216"/>
      <c r="BG999" s="216"/>
      <c r="BH999" s="216"/>
    </row>
    <row r="1000" spans="1:60" outlineLevel="1" x14ac:dyDescent="0.2">
      <c r="A1000" s="223"/>
      <c r="B1000" s="224"/>
      <c r="C1000" s="248" t="s">
        <v>346</v>
      </c>
      <c r="D1000" s="226"/>
      <c r="E1000" s="227"/>
      <c r="F1000" s="225"/>
      <c r="G1000" s="225"/>
      <c r="H1000" s="225"/>
      <c r="I1000" s="225"/>
      <c r="J1000" s="225"/>
      <c r="K1000" s="225"/>
      <c r="L1000" s="225"/>
      <c r="M1000" s="225"/>
      <c r="N1000" s="225"/>
      <c r="O1000" s="225"/>
      <c r="P1000" s="225"/>
      <c r="Q1000" s="225"/>
      <c r="R1000" s="225"/>
      <c r="S1000" s="225"/>
      <c r="T1000" s="225"/>
      <c r="U1000" s="225"/>
      <c r="V1000" s="225"/>
      <c r="W1000" s="225"/>
      <c r="X1000" s="225"/>
      <c r="Y1000" s="216"/>
      <c r="Z1000" s="216"/>
      <c r="AA1000" s="216"/>
      <c r="AB1000" s="216"/>
      <c r="AC1000" s="216"/>
      <c r="AD1000" s="216"/>
      <c r="AE1000" s="216"/>
      <c r="AF1000" s="216"/>
      <c r="AG1000" s="216" t="s">
        <v>168</v>
      </c>
      <c r="AH1000" s="216">
        <v>0</v>
      </c>
      <c r="AI1000" s="216"/>
      <c r="AJ1000" s="216"/>
      <c r="AK1000" s="216"/>
      <c r="AL1000" s="216"/>
      <c r="AM1000" s="216"/>
      <c r="AN1000" s="216"/>
      <c r="AO1000" s="216"/>
      <c r="AP1000" s="216"/>
      <c r="AQ1000" s="216"/>
      <c r="AR1000" s="216"/>
      <c r="AS1000" s="216"/>
      <c r="AT1000" s="216"/>
      <c r="AU1000" s="216"/>
      <c r="AV1000" s="216"/>
      <c r="AW1000" s="216"/>
      <c r="AX1000" s="216"/>
      <c r="AY1000" s="216"/>
      <c r="AZ1000" s="216"/>
      <c r="BA1000" s="216"/>
      <c r="BB1000" s="216"/>
      <c r="BC1000" s="216"/>
      <c r="BD1000" s="216"/>
      <c r="BE1000" s="216"/>
      <c r="BF1000" s="216"/>
      <c r="BG1000" s="216"/>
      <c r="BH1000" s="216"/>
    </row>
    <row r="1001" spans="1:60" outlineLevel="1" x14ac:dyDescent="0.2">
      <c r="A1001" s="223"/>
      <c r="B1001" s="224"/>
      <c r="C1001" s="248" t="s">
        <v>717</v>
      </c>
      <c r="D1001" s="226"/>
      <c r="E1001" s="227">
        <v>1.7178</v>
      </c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5"/>
      <c r="Q1001" s="225"/>
      <c r="R1001" s="225"/>
      <c r="S1001" s="225"/>
      <c r="T1001" s="225"/>
      <c r="U1001" s="225"/>
      <c r="V1001" s="225"/>
      <c r="W1001" s="225"/>
      <c r="X1001" s="225"/>
      <c r="Y1001" s="216"/>
      <c r="Z1001" s="216"/>
      <c r="AA1001" s="216"/>
      <c r="AB1001" s="216"/>
      <c r="AC1001" s="216"/>
      <c r="AD1001" s="216"/>
      <c r="AE1001" s="216"/>
      <c r="AF1001" s="216"/>
      <c r="AG1001" s="216" t="s">
        <v>168</v>
      </c>
      <c r="AH1001" s="216">
        <v>0</v>
      </c>
      <c r="AI1001" s="216"/>
      <c r="AJ1001" s="216"/>
      <c r="AK1001" s="216"/>
      <c r="AL1001" s="216"/>
      <c r="AM1001" s="216"/>
      <c r="AN1001" s="216"/>
      <c r="AO1001" s="216"/>
      <c r="AP1001" s="216"/>
      <c r="AQ1001" s="216"/>
      <c r="AR1001" s="216"/>
      <c r="AS1001" s="216"/>
      <c r="AT1001" s="216"/>
      <c r="AU1001" s="216"/>
      <c r="AV1001" s="216"/>
      <c r="AW1001" s="216"/>
      <c r="AX1001" s="216"/>
      <c r="AY1001" s="216"/>
      <c r="AZ1001" s="216"/>
      <c r="BA1001" s="216"/>
      <c r="BB1001" s="216"/>
      <c r="BC1001" s="216"/>
      <c r="BD1001" s="216"/>
      <c r="BE1001" s="216"/>
      <c r="BF1001" s="216"/>
      <c r="BG1001" s="216"/>
      <c r="BH1001" s="216"/>
    </row>
    <row r="1002" spans="1:60" outlineLevel="1" x14ac:dyDescent="0.2">
      <c r="A1002" s="223"/>
      <c r="B1002" s="224"/>
      <c r="C1002" s="265" t="s">
        <v>232</v>
      </c>
      <c r="D1002" s="252"/>
      <c r="E1002" s="253">
        <v>1.7178</v>
      </c>
      <c r="F1002" s="225"/>
      <c r="G1002" s="225"/>
      <c r="H1002" s="225"/>
      <c r="I1002" s="225"/>
      <c r="J1002" s="225"/>
      <c r="K1002" s="225"/>
      <c r="L1002" s="225"/>
      <c r="M1002" s="225"/>
      <c r="N1002" s="225"/>
      <c r="O1002" s="225"/>
      <c r="P1002" s="225"/>
      <c r="Q1002" s="225"/>
      <c r="R1002" s="225"/>
      <c r="S1002" s="225"/>
      <c r="T1002" s="225"/>
      <c r="U1002" s="225"/>
      <c r="V1002" s="225"/>
      <c r="W1002" s="225"/>
      <c r="X1002" s="225"/>
      <c r="Y1002" s="216"/>
      <c r="Z1002" s="216"/>
      <c r="AA1002" s="216"/>
      <c r="AB1002" s="216"/>
      <c r="AC1002" s="216"/>
      <c r="AD1002" s="216"/>
      <c r="AE1002" s="216"/>
      <c r="AF1002" s="216"/>
      <c r="AG1002" s="216" t="s">
        <v>168</v>
      </c>
      <c r="AH1002" s="216">
        <v>1</v>
      </c>
      <c r="AI1002" s="216"/>
      <c r="AJ1002" s="216"/>
      <c r="AK1002" s="216"/>
      <c r="AL1002" s="216"/>
      <c r="AM1002" s="216"/>
      <c r="AN1002" s="216"/>
      <c r="AO1002" s="216"/>
      <c r="AP1002" s="216"/>
      <c r="AQ1002" s="216"/>
      <c r="AR1002" s="216"/>
      <c r="AS1002" s="216"/>
      <c r="AT1002" s="216"/>
      <c r="AU1002" s="216"/>
      <c r="AV1002" s="216"/>
      <c r="AW1002" s="216"/>
      <c r="AX1002" s="216"/>
      <c r="AY1002" s="216"/>
      <c r="AZ1002" s="216"/>
      <c r="BA1002" s="216"/>
      <c r="BB1002" s="216"/>
      <c r="BC1002" s="216"/>
      <c r="BD1002" s="216"/>
      <c r="BE1002" s="216"/>
      <c r="BF1002" s="216"/>
      <c r="BG1002" s="216"/>
      <c r="BH1002" s="216"/>
    </row>
    <row r="1003" spans="1:60" outlineLevel="1" x14ac:dyDescent="0.2">
      <c r="A1003" s="235">
        <v>124</v>
      </c>
      <c r="B1003" s="236" t="s">
        <v>718</v>
      </c>
      <c r="C1003" s="246" t="s">
        <v>719</v>
      </c>
      <c r="D1003" s="237" t="s">
        <v>259</v>
      </c>
      <c r="E1003" s="238">
        <v>27.721979999999999</v>
      </c>
      <c r="F1003" s="239"/>
      <c r="G1003" s="240">
        <f>ROUND(E1003*F1003,2)</f>
        <v>0</v>
      </c>
      <c r="H1003" s="239"/>
      <c r="I1003" s="240">
        <f>ROUND(E1003*H1003,2)</f>
        <v>0</v>
      </c>
      <c r="J1003" s="239"/>
      <c r="K1003" s="240">
        <f>ROUND(E1003*J1003,2)</f>
        <v>0</v>
      </c>
      <c r="L1003" s="240">
        <v>21</v>
      </c>
      <c r="M1003" s="240">
        <f>G1003*(1+L1003/100)</f>
        <v>0</v>
      </c>
      <c r="N1003" s="240">
        <v>9.6000000000000002E-2</v>
      </c>
      <c r="O1003" s="240">
        <f>ROUND(E1003*N1003,2)</f>
        <v>2.66</v>
      </c>
      <c r="P1003" s="240">
        <v>0</v>
      </c>
      <c r="Q1003" s="240">
        <f>ROUND(E1003*P1003,2)</f>
        <v>0</v>
      </c>
      <c r="R1003" s="240"/>
      <c r="S1003" s="240" t="s">
        <v>356</v>
      </c>
      <c r="T1003" s="241" t="s">
        <v>155</v>
      </c>
      <c r="U1003" s="225">
        <v>0</v>
      </c>
      <c r="V1003" s="225">
        <f>ROUND(E1003*U1003,2)</f>
        <v>0</v>
      </c>
      <c r="W1003" s="225"/>
      <c r="X1003" s="225" t="s">
        <v>267</v>
      </c>
      <c r="Y1003" s="216"/>
      <c r="Z1003" s="216"/>
      <c r="AA1003" s="216"/>
      <c r="AB1003" s="216"/>
      <c r="AC1003" s="216"/>
      <c r="AD1003" s="216"/>
      <c r="AE1003" s="216"/>
      <c r="AF1003" s="216"/>
      <c r="AG1003" s="216" t="s">
        <v>268</v>
      </c>
      <c r="AH1003" s="216"/>
      <c r="AI1003" s="216"/>
      <c r="AJ1003" s="216"/>
      <c r="AK1003" s="216"/>
      <c r="AL1003" s="216"/>
      <c r="AM1003" s="216"/>
      <c r="AN1003" s="216"/>
      <c r="AO1003" s="216"/>
      <c r="AP1003" s="216"/>
      <c r="AQ1003" s="216"/>
      <c r="AR1003" s="216"/>
      <c r="AS1003" s="216"/>
      <c r="AT1003" s="216"/>
      <c r="AU1003" s="216"/>
      <c r="AV1003" s="216"/>
      <c r="AW1003" s="216"/>
      <c r="AX1003" s="216"/>
      <c r="AY1003" s="216"/>
      <c r="AZ1003" s="216"/>
      <c r="BA1003" s="216"/>
      <c r="BB1003" s="216"/>
      <c r="BC1003" s="216"/>
      <c r="BD1003" s="216"/>
      <c r="BE1003" s="216"/>
      <c r="BF1003" s="216"/>
      <c r="BG1003" s="216"/>
      <c r="BH1003" s="216"/>
    </row>
    <row r="1004" spans="1:60" outlineLevel="1" x14ac:dyDescent="0.2">
      <c r="A1004" s="223"/>
      <c r="B1004" s="224"/>
      <c r="C1004" s="248" t="s">
        <v>198</v>
      </c>
      <c r="D1004" s="226"/>
      <c r="E1004" s="227"/>
      <c r="F1004" s="225"/>
      <c r="G1004" s="225"/>
      <c r="H1004" s="225"/>
      <c r="I1004" s="225"/>
      <c r="J1004" s="225"/>
      <c r="K1004" s="225"/>
      <c r="L1004" s="225"/>
      <c r="M1004" s="225"/>
      <c r="N1004" s="225"/>
      <c r="O1004" s="225"/>
      <c r="P1004" s="225"/>
      <c r="Q1004" s="225"/>
      <c r="R1004" s="225"/>
      <c r="S1004" s="225"/>
      <c r="T1004" s="225"/>
      <c r="U1004" s="225"/>
      <c r="V1004" s="225"/>
      <c r="W1004" s="225"/>
      <c r="X1004" s="225"/>
      <c r="Y1004" s="216"/>
      <c r="Z1004" s="216"/>
      <c r="AA1004" s="216"/>
      <c r="AB1004" s="216"/>
      <c r="AC1004" s="216"/>
      <c r="AD1004" s="216"/>
      <c r="AE1004" s="216"/>
      <c r="AF1004" s="216"/>
      <c r="AG1004" s="216" t="s">
        <v>168</v>
      </c>
      <c r="AH1004" s="216">
        <v>0</v>
      </c>
      <c r="AI1004" s="216"/>
      <c r="AJ1004" s="216"/>
      <c r="AK1004" s="216"/>
      <c r="AL1004" s="216"/>
      <c r="AM1004" s="216"/>
      <c r="AN1004" s="216"/>
      <c r="AO1004" s="216"/>
      <c r="AP1004" s="216"/>
      <c r="AQ1004" s="216"/>
      <c r="AR1004" s="216"/>
      <c r="AS1004" s="216"/>
      <c r="AT1004" s="216"/>
      <c r="AU1004" s="216"/>
      <c r="AV1004" s="216"/>
      <c r="AW1004" s="216"/>
      <c r="AX1004" s="216"/>
      <c r="AY1004" s="216"/>
      <c r="AZ1004" s="216"/>
      <c r="BA1004" s="216"/>
      <c r="BB1004" s="216"/>
      <c r="BC1004" s="216"/>
      <c r="BD1004" s="216"/>
      <c r="BE1004" s="216"/>
      <c r="BF1004" s="216"/>
      <c r="BG1004" s="216"/>
      <c r="BH1004" s="216"/>
    </row>
    <row r="1005" spans="1:60" ht="22.5" outlineLevel="1" x14ac:dyDescent="0.2">
      <c r="A1005" s="223"/>
      <c r="B1005" s="224"/>
      <c r="C1005" s="248" t="s">
        <v>387</v>
      </c>
      <c r="D1005" s="226"/>
      <c r="E1005" s="227"/>
      <c r="F1005" s="225"/>
      <c r="G1005" s="225"/>
      <c r="H1005" s="225"/>
      <c r="I1005" s="225"/>
      <c r="J1005" s="225"/>
      <c r="K1005" s="225"/>
      <c r="L1005" s="225"/>
      <c r="M1005" s="225"/>
      <c r="N1005" s="225"/>
      <c r="O1005" s="225"/>
      <c r="P1005" s="225"/>
      <c r="Q1005" s="225"/>
      <c r="R1005" s="225"/>
      <c r="S1005" s="225"/>
      <c r="T1005" s="225"/>
      <c r="U1005" s="225"/>
      <c r="V1005" s="225"/>
      <c r="W1005" s="225"/>
      <c r="X1005" s="225"/>
      <c r="Y1005" s="216"/>
      <c r="Z1005" s="216"/>
      <c r="AA1005" s="216"/>
      <c r="AB1005" s="216"/>
      <c r="AC1005" s="216"/>
      <c r="AD1005" s="216"/>
      <c r="AE1005" s="216"/>
      <c r="AF1005" s="216"/>
      <c r="AG1005" s="216" t="s">
        <v>168</v>
      </c>
      <c r="AH1005" s="216">
        <v>0</v>
      </c>
      <c r="AI1005" s="216"/>
      <c r="AJ1005" s="216"/>
      <c r="AK1005" s="216"/>
      <c r="AL1005" s="216"/>
      <c r="AM1005" s="216"/>
      <c r="AN1005" s="216"/>
      <c r="AO1005" s="216"/>
      <c r="AP1005" s="216"/>
      <c r="AQ1005" s="216"/>
      <c r="AR1005" s="216"/>
      <c r="AS1005" s="216"/>
      <c r="AT1005" s="216"/>
      <c r="AU1005" s="216"/>
      <c r="AV1005" s="216"/>
      <c r="AW1005" s="216"/>
      <c r="AX1005" s="216"/>
      <c r="AY1005" s="216"/>
      <c r="AZ1005" s="216"/>
      <c r="BA1005" s="216"/>
      <c r="BB1005" s="216"/>
      <c r="BC1005" s="216"/>
      <c r="BD1005" s="216"/>
      <c r="BE1005" s="216"/>
      <c r="BF1005" s="216"/>
      <c r="BG1005" s="216"/>
      <c r="BH1005" s="216"/>
    </row>
    <row r="1006" spans="1:60" outlineLevel="1" x14ac:dyDescent="0.2">
      <c r="A1006" s="223"/>
      <c r="B1006" s="224"/>
      <c r="C1006" s="248" t="s">
        <v>708</v>
      </c>
      <c r="D1006" s="226"/>
      <c r="E1006" s="227"/>
      <c r="F1006" s="225"/>
      <c r="G1006" s="225"/>
      <c r="H1006" s="225"/>
      <c r="I1006" s="225"/>
      <c r="J1006" s="225"/>
      <c r="K1006" s="225"/>
      <c r="L1006" s="225"/>
      <c r="M1006" s="225"/>
      <c r="N1006" s="225"/>
      <c r="O1006" s="225"/>
      <c r="P1006" s="225"/>
      <c r="Q1006" s="225"/>
      <c r="R1006" s="225"/>
      <c r="S1006" s="225"/>
      <c r="T1006" s="225"/>
      <c r="U1006" s="225"/>
      <c r="V1006" s="225"/>
      <c r="W1006" s="225"/>
      <c r="X1006" s="225"/>
      <c r="Y1006" s="216"/>
      <c r="Z1006" s="216"/>
      <c r="AA1006" s="216"/>
      <c r="AB1006" s="216"/>
      <c r="AC1006" s="216"/>
      <c r="AD1006" s="216"/>
      <c r="AE1006" s="216"/>
      <c r="AF1006" s="216"/>
      <c r="AG1006" s="216" t="s">
        <v>168</v>
      </c>
      <c r="AH1006" s="216">
        <v>0</v>
      </c>
      <c r="AI1006" s="216"/>
      <c r="AJ1006" s="216"/>
      <c r="AK1006" s="216"/>
      <c r="AL1006" s="216"/>
      <c r="AM1006" s="216"/>
      <c r="AN1006" s="216"/>
      <c r="AO1006" s="216"/>
      <c r="AP1006" s="216"/>
      <c r="AQ1006" s="216"/>
      <c r="AR1006" s="216"/>
      <c r="AS1006" s="216"/>
      <c r="AT1006" s="216"/>
      <c r="AU1006" s="216"/>
      <c r="AV1006" s="216"/>
      <c r="AW1006" s="216"/>
      <c r="AX1006" s="216"/>
      <c r="AY1006" s="216"/>
      <c r="AZ1006" s="216"/>
      <c r="BA1006" s="216"/>
      <c r="BB1006" s="216"/>
      <c r="BC1006" s="216"/>
      <c r="BD1006" s="216"/>
      <c r="BE1006" s="216"/>
      <c r="BF1006" s="216"/>
      <c r="BG1006" s="216"/>
      <c r="BH1006" s="216"/>
    </row>
    <row r="1007" spans="1:60" outlineLevel="1" x14ac:dyDescent="0.2">
      <c r="A1007" s="223"/>
      <c r="B1007" s="224"/>
      <c r="C1007" s="248" t="s">
        <v>709</v>
      </c>
      <c r="D1007" s="226"/>
      <c r="E1007" s="227"/>
      <c r="F1007" s="225"/>
      <c r="G1007" s="225"/>
      <c r="H1007" s="225"/>
      <c r="I1007" s="225"/>
      <c r="J1007" s="225"/>
      <c r="K1007" s="225"/>
      <c r="L1007" s="225"/>
      <c r="M1007" s="225"/>
      <c r="N1007" s="225"/>
      <c r="O1007" s="225"/>
      <c r="P1007" s="225"/>
      <c r="Q1007" s="225"/>
      <c r="R1007" s="225"/>
      <c r="S1007" s="225"/>
      <c r="T1007" s="225"/>
      <c r="U1007" s="225"/>
      <c r="V1007" s="225"/>
      <c r="W1007" s="225"/>
      <c r="X1007" s="225"/>
      <c r="Y1007" s="216"/>
      <c r="Z1007" s="216"/>
      <c r="AA1007" s="216"/>
      <c r="AB1007" s="216"/>
      <c r="AC1007" s="216"/>
      <c r="AD1007" s="216"/>
      <c r="AE1007" s="216"/>
      <c r="AF1007" s="216"/>
      <c r="AG1007" s="216" t="s">
        <v>168</v>
      </c>
      <c r="AH1007" s="216">
        <v>0</v>
      </c>
      <c r="AI1007" s="216"/>
      <c r="AJ1007" s="216"/>
      <c r="AK1007" s="216"/>
      <c r="AL1007" s="216"/>
      <c r="AM1007" s="216"/>
      <c r="AN1007" s="216"/>
      <c r="AO1007" s="216"/>
      <c r="AP1007" s="216"/>
      <c r="AQ1007" s="216"/>
      <c r="AR1007" s="216"/>
      <c r="AS1007" s="216"/>
      <c r="AT1007" s="216"/>
      <c r="AU1007" s="216"/>
      <c r="AV1007" s="216"/>
      <c r="AW1007" s="216"/>
      <c r="AX1007" s="216"/>
      <c r="AY1007" s="216"/>
      <c r="AZ1007" s="216"/>
      <c r="BA1007" s="216"/>
      <c r="BB1007" s="216"/>
      <c r="BC1007" s="216"/>
      <c r="BD1007" s="216"/>
      <c r="BE1007" s="216"/>
      <c r="BF1007" s="216"/>
      <c r="BG1007" s="216"/>
      <c r="BH1007" s="216"/>
    </row>
    <row r="1008" spans="1:60" outlineLevel="1" x14ac:dyDescent="0.2">
      <c r="A1008" s="223"/>
      <c r="B1008" s="224"/>
      <c r="C1008" s="248" t="s">
        <v>710</v>
      </c>
      <c r="D1008" s="226"/>
      <c r="E1008" s="227"/>
      <c r="F1008" s="225"/>
      <c r="G1008" s="225"/>
      <c r="H1008" s="225"/>
      <c r="I1008" s="225"/>
      <c r="J1008" s="225"/>
      <c r="K1008" s="225"/>
      <c r="L1008" s="225"/>
      <c r="M1008" s="225"/>
      <c r="N1008" s="225"/>
      <c r="O1008" s="225"/>
      <c r="P1008" s="225"/>
      <c r="Q1008" s="225"/>
      <c r="R1008" s="225"/>
      <c r="S1008" s="225"/>
      <c r="T1008" s="225"/>
      <c r="U1008" s="225"/>
      <c r="V1008" s="225"/>
      <c r="W1008" s="225"/>
      <c r="X1008" s="225"/>
      <c r="Y1008" s="216"/>
      <c r="Z1008" s="216"/>
      <c r="AA1008" s="216"/>
      <c r="AB1008" s="216"/>
      <c r="AC1008" s="216"/>
      <c r="AD1008" s="216"/>
      <c r="AE1008" s="216"/>
      <c r="AF1008" s="216"/>
      <c r="AG1008" s="216" t="s">
        <v>168</v>
      </c>
      <c r="AH1008" s="216">
        <v>0</v>
      </c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</row>
    <row r="1009" spans="1:60" outlineLevel="1" x14ac:dyDescent="0.2">
      <c r="A1009" s="223"/>
      <c r="B1009" s="224"/>
      <c r="C1009" s="248" t="s">
        <v>199</v>
      </c>
      <c r="D1009" s="226"/>
      <c r="E1009" s="227"/>
      <c r="F1009" s="225"/>
      <c r="G1009" s="225"/>
      <c r="H1009" s="225"/>
      <c r="I1009" s="225"/>
      <c r="J1009" s="225"/>
      <c r="K1009" s="225"/>
      <c r="L1009" s="225"/>
      <c r="M1009" s="225"/>
      <c r="N1009" s="225"/>
      <c r="O1009" s="225"/>
      <c r="P1009" s="225"/>
      <c r="Q1009" s="225"/>
      <c r="R1009" s="225"/>
      <c r="S1009" s="225"/>
      <c r="T1009" s="225"/>
      <c r="U1009" s="225"/>
      <c r="V1009" s="225"/>
      <c r="W1009" s="225"/>
      <c r="X1009" s="225"/>
      <c r="Y1009" s="216"/>
      <c r="Z1009" s="216"/>
      <c r="AA1009" s="216"/>
      <c r="AB1009" s="216"/>
      <c r="AC1009" s="216"/>
      <c r="AD1009" s="216"/>
      <c r="AE1009" s="216"/>
      <c r="AF1009" s="216"/>
      <c r="AG1009" s="216" t="s">
        <v>168</v>
      </c>
      <c r="AH1009" s="216">
        <v>0</v>
      </c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</row>
    <row r="1010" spans="1:60" outlineLevel="1" x14ac:dyDescent="0.2">
      <c r="A1010" s="223"/>
      <c r="B1010" s="224"/>
      <c r="C1010" s="248" t="s">
        <v>340</v>
      </c>
      <c r="D1010" s="226"/>
      <c r="E1010" s="227"/>
      <c r="F1010" s="225"/>
      <c r="G1010" s="225"/>
      <c r="H1010" s="225"/>
      <c r="I1010" s="225"/>
      <c r="J1010" s="225"/>
      <c r="K1010" s="225"/>
      <c r="L1010" s="225"/>
      <c r="M1010" s="225"/>
      <c r="N1010" s="225"/>
      <c r="O1010" s="225"/>
      <c r="P1010" s="225"/>
      <c r="Q1010" s="225"/>
      <c r="R1010" s="225"/>
      <c r="S1010" s="225"/>
      <c r="T1010" s="225"/>
      <c r="U1010" s="225"/>
      <c r="V1010" s="225"/>
      <c r="W1010" s="225"/>
      <c r="X1010" s="225"/>
      <c r="Y1010" s="216"/>
      <c r="Z1010" s="216"/>
      <c r="AA1010" s="216"/>
      <c r="AB1010" s="216"/>
      <c r="AC1010" s="216"/>
      <c r="AD1010" s="216"/>
      <c r="AE1010" s="216"/>
      <c r="AF1010" s="216"/>
      <c r="AG1010" s="216" t="s">
        <v>168</v>
      </c>
      <c r="AH1010" s="216">
        <v>0</v>
      </c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</row>
    <row r="1011" spans="1:60" outlineLevel="1" x14ac:dyDescent="0.2">
      <c r="A1011" s="223"/>
      <c r="B1011" s="224"/>
      <c r="C1011" s="248" t="s">
        <v>720</v>
      </c>
      <c r="D1011" s="226"/>
      <c r="E1011" s="227">
        <v>13.461360000000001</v>
      </c>
      <c r="F1011" s="225"/>
      <c r="G1011" s="225"/>
      <c r="H1011" s="225"/>
      <c r="I1011" s="225"/>
      <c r="J1011" s="225"/>
      <c r="K1011" s="225"/>
      <c r="L1011" s="225"/>
      <c r="M1011" s="225"/>
      <c r="N1011" s="225"/>
      <c r="O1011" s="225"/>
      <c r="P1011" s="225"/>
      <c r="Q1011" s="225"/>
      <c r="R1011" s="225"/>
      <c r="S1011" s="225"/>
      <c r="T1011" s="225"/>
      <c r="U1011" s="225"/>
      <c r="V1011" s="225"/>
      <c r="W1011" s="225"/>
      <c r="X1011" s="225"/>
      <c r="Y1011" s="216"/>
      <c r="Z1011" s="216"/>
      <c r="AA1011" s="216"/>
      <c r="AB1011" s="216"/>
      <c r="AC1011" s="216"/>
      <c r="AD1011" s="216"/>
      <c r="AE1011" s="216"/>
      <c r="AF1011" s="216"/>
      <c r="AG1011" s="216" t="s">
        <v>168</v>
      </c>
      <c r="AH1011" s="216">
        <v>0</v>
      </c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6"/>
      <c r="AT1011" s="216"/>
      <c r="AU1011" s="216"/>
      <c r="AV1011" s="216"/>
      <c r="AW1011" s="216"/>
      <c r="AX1011" s="216"/>
      <c r="AY1011" s="216"/>
      <c r="AZ1011" s="216"/>
      <c r="BA1011" s="216"/>
      <c r="BB1011" s="216"/>
      <c r="BC1011" s="216"/>
      <c r="BD1011" s="216"/>
      <c r="BE1011" s="216"/>
      <c r="BF1011" s="216"/>
      <c r="BG1011" s="216"/>
      <c r="BH1011" s="216"/>
    </row>
    <row r="1012" spans="1:60" outlineLevel="1" x14ac:dyDescent="0.2">
      <c r="A1012" s="223"/>
      <c r="B1012" s="224"/>
      <c r="C1012" s="248" t="s">
        <v>721</v>
      </c>
      <c r="D1012" s="226"/>
      <c r="E1012" s="227">
        <v>6.7023000000000001</v>
      </c>
      <c r="F1012" s="225"/>
      <c r="G1012" s="225"/>
      <c r="H1012" s="225"/>
      <c r="I1012" s="225"/>
      <c r="J1012" s="225"/>
      <c r="K1012" s="225"/>
      <c r="L1012" s="225"/>
      <c r="M1012" s="225"/>
      <c r="N1012" s="225"/>
      <c r="O1012" s="225"/>
      <c r="P1012" s="225"/>
      <c r="Q1012" s="225"/>
      <c r="R1012" s="225"/>
      <c r="S1012" s="225"/>
      <c r="T1012" s="225"/>
      <c r="U1012" s="225"/>
      <c r="V1012" s="225"/>
      <c r="W1012" s="225"/>
      <c r="X1012" s="225"/>
      <c r="Y1012" s="216"/>
      <c r="Z1012" s="216"/>
      <c r="AA1012" s="216"/>
      <c r="AB1012" s="216"/>
      <c r="AC1012" s="216"/>
      <c r="AD1012" s="216"/>
      <c r="AE1012" s="216"/>
      <c r="AF1012" s="216"/>
      <c r="AG1012" s="216" t="s">
        <v>168</v>
      </c>
      <c r="AH1012" s="216">
        <v>0</v>
      </c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6"/>
      <c r="AT1012" s="216"/>
      <c r="AU1012" s="216"/>
      <c r="AV1012" s="216"/>
      <c r="AW1012" s="216"/>
      <c r="AX1012" s="216"/>
      <c r="AY1012" s="216"/>
      <c r="AZ1012" s="216"/>
      <c r="BA1012" s="216"/>
      <c r="BB1012" s="216"/>
      <c r="BC1012" s="216"/>
      <c r="BD1012" s="216"/>
      <c r="BE1012" s="216"/>
      <c r="BF1012" s="216"/>
      <c r="BG1012" s="216"/>
      <c r="BH1012" s="216"/>
    </row>
    <row r="1013" spans="1:60" outlineLevel="1" x14ac:dyDescent="0.2">
      <c r="A1013" s="223"/>
      <c r="B1013" s="224"/>
      <c r="C1013" s="265" t="s">
        <v>232</v>
      </c>
      <c r="D1013" s="252"/>
      <c r="E1013" s="253">
        <v>20.16366</v>
      </c>
      <c r="F1013" s="225"/>
      <c r="G1013" s="225"/>
      <c r="H1013" s="225"/>
      <c r="I1013" s="225"/>
      <c r="J1013" s="225"/>
      <c r="K1013" s="225"/>
      <c r="L1013" s="225"/>
      <c r="M1013" s="225"/>
      <c r="N1013" s="225"/>
      <c r="O1013" s="225"/>
      <c r="P1013" s="225"/>
      <c r="Q1013" s="225"/>
      <c r="R1013" s="225"/>
      <c r="S1013" s="225"/>
      <c r="T1013" s="225"/>
      <c r="U1013" s="225"/>
      <c r="V1013" s="225"/>
      <c r="W1013" s="225"/>
      <c r="X1013" s="225"/>
      <c r="Y1013" s="216"/>
      <c r="Z1013" s="216"/>
      <c r="AA1013" s="216"/>
      <c r="AB1013" s="216"/>
      <c r="AC1013" s="216"/>
      <c r="AD1013" s="216"/>
      <c r="AE1013" s="216"/>
      <c r="AF1013" s="216"/>
      <c r="AG1013" s="216" t="s">
        <v>168</v>
      </c>
      <c r="AH1013" s="216">
        <v>1</v>
      </c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6"/>
      <c r="AT1013" s="216"/>
      <c r="AU1013" s="216"/>
      <c r="AV1013" s="216"/>
      <c r="AW1013" s="216"/>
      <c r="AX1013" s="216"/>
      <c r="AY1013" s="216"/>
      <c r="AZ1013" s="216"/>
      <c r="BA1013" s="216"/>
      <c r="BB1013" s="216"/>
      <c r="BC1013" s="216"/>
      <c r="BD1013" s="216"/>
      <c r="BE1013" s="216"/>
      <c r="BF1013" s="216"/>
      <c r="BG1013" s="216"/>
      <c r="BH1013" s="216"/>
    </row>
    <row r="1014" spans="1:60" outlineLevel="1" x14ac:dyDescent="0.2">
      <c r="A1014" s="223"/>
      <c r="B1014" s="224"/>
      <c r="C1014" s="248" t="s">
        <v>346</v>
      </c>
      <c r="D1014" s="226"/>
      <c r="E1014" s="227"/>
      <c r="F1014" s="225"/>
      <c r="G1014" s="225"/>
      <c r="H1014" s="225"/>
      <c r="I1014" s="225"/>
      <c r="J1014" s="225"/>
      <c r="K1014" s="225"/>
      <c r="L1014" s="225"/>
      <c r="M1014" s="225"/>
      <c r="N1014" s="225"/>
      <c r="O1014" s="225"/>
      <c r="P1014" s="225"/>
      <c r="Q1014" s="225"/>
      <c r="R1014" s="225"/>
      <c r="S1014" s="225"/>
      <c r="T1014" s="225"/>
      <c r="U1014" s="225"/>
      <c r="V1014" s="225"/>
      <c r="W1014" s="225"/>
      <c r="X1014" s="225"/>
      <c r="Y1014" s="216"/>
      <c r="Z1014" s="216"/>
      <c r="AA1014" s="216"/>
      <c r="AB1014" s="216"/>
      <c r="AC1014" s="216"/>
      <c r="AD1014" s="216"/>
      <c r="AE1014" s="216"/>
      <c r="AF1014" s="216"/>
      <c r="AG1014" s="216" t="s">
        <v>168</v>
      </c>
      <c r="AH1014" s="216">
        <v>0</v>
      </c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16"/>
      <c r="AT1014" s="216"/>
      <c r="AU1014" s="216"/>
      <c r="AV1014" s="216"/>
      <c r="AW1014" s="216"/>
      <c r="AX1014" s="216"/>
      <c r="AY1014" s="216"/>
      <c r="AZ1014" s="216"/>
      <c r="BA1014" s="216"/>
      <c r="BB1014" s="216"/>
      <c r="BC1014" s="216"/>
      <c r="BD1014" s="216"/>
      <c r="BE1014" s="216"/>
      <c r="BF1014" s="216"/>
      <c r="BG1014" s="216"/>
      <c r="BH1014" s="216"/>
    </row>
    <row r="1015" spans="1:60" outlineLevel="1" x14ac:dyDescent="0.2">
      <c r="A1015" s="223"/>
      <c r="B1015" s="224"/>
      <c r="C1015" s="248" t="s">
        <v>722</v>
      </c>
      <c r="D1015" s="226"/>
      <c r="E1015" s="227">
        <v>7.5583200000000001</v>
      </c>
      <c r="F1015" s="225"/>
      <c r="G1015" s="225"/>
      <c r="H1015" s="225"/>
      <c r="I1015" s="225"/>
      <c r="J1015" s="225"/>
      <c r="K1015" s="225"/>
      <c r="L1015" s="225"/>
      <c r="M1015" s="225"/>
      <c r="N1015" s="225"/>
      <c r="O1015" s="225"/>
      <c r="P1015" s="225"/>
      <c r="Q1015" s="225"/>
      <c r="R1015" s="225"/>
      <c r="S1015" s="225"/>
      <c r="T1015" s="225"/>
      <c r="U1015" s="225"/>
      <c r="V1015" s="225"/>
      <c r="W1015" s="225"/>
      <c r="X1015" s="225"/>
      <c r="Y1015" s="216"/>
      <c r="Z1015" s="216"/>
      <c r="AA1015" s="216"/>
      <c r="AB1015" s="216"/>
      <c r="AC1015" s="216"/>
      <c r="AD1015" s="216"/>
      <c r="AE1015" s="216"/>
      <c r="AF1015" s="216"/>
      <c r="AG1015" s="216" t="s">
        <v>168</v>
      </c>
      <c r="AH1015" s="216">
        <v>0</v>
      </c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16"/>
      <c r="AT1015" s="216"/>
      <c r="AU1015" s="216"/>
      <c r="AV1015" s="216"/>
      <c r="AW1015" s="216"/>
      <c r="AX1015" s="216"/>
      <c r="AY1015" s="216"/>
      <c r="AZ1015" s="216"/>
      <c r="BA1015" s="216"/>
      <c r="BB1015" s="216"/>
      <c r="BC1015" s="216"/>
      <c r="BD1015" s="216"/>
      <c r="BE1015" s="216"/>
      <c r="BF1015" s="216"/>
      <c r="BG1015" s="216"/>
      <c r="BH1015" s="216"/>
    </row>
    <row r="1016" spans="1:60" outlineLevel="1" x14ac:dyDescent="0.2">
      <c r="A1016" s="223"/>
      <c r="B1016" s="224"/>
      <c r="C1016" s="265" t="s">
        <v>232</v>
      </c>
      <c r="D1016" s="252"/>
      <c r="E1016" s="253">
        <v>7.5583200000000001</v>
      </c>
      <c r="F1016" s="225"/>
      <c r="G1016" s="225"/>
      <c r="H1016" s="225"/>
      <c r="I1016" s="225"/>
      <c r="J1016" s="225"/>
      <c r="K1016" s="225"/>
      <c r="L1016" s="225"/>
      <c r="M1016" s="225"/>
      <c r="N1016" s="225"/>
      <c r="O1016" s="225"/>
      <c r="P1016" s="225"/>
      <c r="Q1016" s="225"/>
      <c r="R1016" s="225"/>
      <c r="S1016" s="225"/>
      <c r="T1016" s="225"/>
      <c r="U1016" s="225"/>
      <c r="V1016" s="225"/>
      <c r="W1016" s="225"/>
      <c r="X1016" s="225"/>
      <c r="Y1016" s="216"/>
      <c r="Z1016" s="216"/>
      <c r="AA1016" s="216"/>
      <c r="AB1016" s="216"/>
      <c r="AC1016" s="216"/>
      <c r="AD1016" s="216"/>
      <c r="AE1016" s="216"/>
      <c r="AF1016" s="216"/>
      <c r="AG1016" s="216" t="s">
        <v>168</v>
      </c>
      <c r="AH1016" s="216">
        <v>1</v>
      </c>
      <c r="AI1016" s="216"/>
      <c r="AJ1016" s="216"/>
      <c r="AK1016" s="216"/>
      <c r="AL1016" s="216"/>
      <c r="AM1016" s="216"/>
      <c r="AN1016" s="216"/>
      <c r="AO1016" s="216"/>
      <c r="AP1016" s="216"/>
      <c r="AQ1016" s="216"/>
      <c r="AR1016" s="216"/>
      <c r="AS1016" s="216"/>
      <c r="AT1016" s="216"/>
      <c r="AU1016" s="216"/>
      <c r="AV1016" s="216"/>
      <c r="AW1016" s="216"/>
      <c r="AX1016" s="216"/>
      <c r="AY1016" s="216"/>
      <c r="AZ1016" s="216"/>
      <c r="BA1016" s="216"/>
      <c r="BB1016" s="216"/>
      <c r="BC1016" s="216"/>
      <c r="BD1016" s="216"/>
      <c r="BE1016" s="216"/>
      <c r="BF1016" s="216"/>
      <c r="BG1016" s="216"/>
      <c r="BH1016" s="216"/>
    </row>
    <row r="1017" spans="1:60" outlineLevel="1" x14ac:dyDescent="0.2">
      <c r="A1017" s="235">
        <v>125</v>
      </c>
      <c r="B1017" s="236" t="s">
        <v>723</v>
      </c>
      <c r="C1017" s="246" t="s">
        <v>724</v>
      </c>
      <c r="D1017" s="237" t="s">
        <v>241</v>
      </c>
      <c r="E1017" s="238">
        <v>3.73956</v>
      </c>
      <c r="F1017" s="239"/>
      <c r="G1017" s="240">
        <f>ROUND(E1017*F1017,2)</f>
        <v>0</v>
      </c>
      <c r="H1017" s="239"/>
      <c r="I1017" s="240">
        <f>ROUND(E1017*H1017,2)</f>
        <v>0</v>
      </c>
      <c r="J1017" s="239"/>
      <c r="K1017" s="240">
        <f>ROUND(E1017*J1017,2)</f>
        <v>0</v>
      </c>
      <c r="L1017" s="240">
        <v>21</v>
      </c>
      <c r="M1017" s="240">
        <f>G1017*(1+L1017/100)</f>
        <v>0</v>
      </c>
      <c r="N1017" s="240">
        <v>0</v>
      </c>
      <c r="O1017" s="240">
        <f>ROUND(E1017*N1017,2)</f>
        <v>0</v>
      </c>
      <c r="P1017" s="240">
        <v>0</v>
      </c>
      <c r="Q1017" s="240">
        <f>ROUND(E1017*P1017,2)</f>
        <v>0</v>
      </c>
      <c r="R1017" s="240" t="s">
        <v>695</v>
      </c>
      <c r="S1017" s="240" t="s">
        <v>154</v>
      </c>
      <c r="T1017" s="241" t="s">
        <v>154</v>
      </c>
      <c r="U1017" s="225">
        <v>1.67</v>
      </c>
      <c r="V1017" s="225">
        <f>ROUND(E1017*U1017,2)</f>
        <v>6.25</v>
      </c>
      <c r="W1017" s="225"/>
      <c r="X1017" s="225" t="s">
        <v>576</v>
      </c>
      <c r="Y1017" s="216"/>
      <c r="Z1017" s="216"/>
      <c r="AA1017" s="216"/>
      <c r="AB1017" s="216"/>
      <c r="AC1017" s="216"/>
      <c r="AD1017" s="216"/>
      <c r="AE1017" s="216"/>
      <c r="AF1017" s="216"/>
      <c r="AG1017" s="216" t="s">
        <v>577</v>
      </c>
      <c r="AH1017" s="216"/>
      <c r="AI1017" s="216"/>
      <c r="AJ1017" s="216"/>
      <c r="AK1017" s="216"/>
      <c r="AL1017" s="216"/>
      <c r="AM1017" s="216"/>
      <c r="AN1017" s="216"/>
      <c r="AO1017" s="216"/>
      <c r="AP1017" s="216"/>
      <c r="AQ1017" s="216"/>
      <c r="AR1017" s="216"/>
      <c r="AS1017" s="216"/>
      <c r="AT1017" s="216"/>
      <c r="AU1017" s="216"/>
      <c r="AV1017" s="216"/>
      <c r="AW1017" s="216"/>
      <c r="AX1017" s="216"/>
      <c r="AY1017" s="216"/>
      <c r="AZ1017" s="216"/>
      <c r="BA1017" s="216"/>
      <c r="BB1017" s="216"/>
      <c r="BC1017" s="216"/>
      <c r="BD1017" s="216"/>
      <c r="BE1017" s="216"/>
      <c r="BF1017" s="216"/>
      <c r="BG1017" s="216"/>
      <c r="BH1017" s="216"/>
    </row>
    <row r="1018" spans="1:60" outlineLevel="1" x14ac:dyDescent="0.2">
      <c r="A1018" s="223"/>
      <c r="B1018" s="224"/>
      <c r="C1018" s="263" t="s">
        <v>625</v>
      </c>
      <c r="D1018" s="254"/>
      <c r="E1018" s="254"/>
      <c r="F1018" s="254"/>
      <c r="G1018" s="254"/>
      <c r="H1018" s="225"/>
      <c r="I1018" s="225"/>
      <c r="J1018" s="225"/>
      <c r="K1018" s="225"/>
      <c r="L1018" s="225"/>
      <c r="M1018" s="225"/>
      <c r="N1018" s="225"/>
      <c r="O1018" s="225"/>
      <c r="P1018" s="225"/>
      <c r="Q1018" s="225"/>
      <c r="R1018" s="225"/>
      <c r="S1018" s="225"/>
      <c r="T1018" s="225"/>
      <c r="U1018" s="225"/>
      <c r="V1018" s="225"/>
      <c r="W1018" s="225"/>
      <c r="X1018" s="225"/>
      <c r="Y1018" s="216"/>
      <c r="Z1018" s="216"/>
      <c r="AA1018" s="216"/>
      <c r="AB1018" s="216"/>
      <c r="AC1018" s="216"/>
      <c r="AD1018" s="216"/>
      <c r="AE1018" s="216"/>
      <c r="AF1018" s="216"/>
      <c r="AG1018" s="216" t="s">
        <v>196</v>
      </c>
      <c r="AH1018" s="216"/>
      <c r="AI1018" s="216"/>
      <c r="AJ1018" s="216"/>
      <c r="AK1018" s="216"/>
      <c r="AL1018" s="216"/>
      <c r="AM1018" s="216"/>
      <c r="AN1018" s="216"/>
      <c r="AO1018" s="216"/>
      <c r="AP1018" s="216"/>
      <c r="AQ1018" s="216"/>
      <c r="AR1018" s="216"/>
      <c r="AS1018" s="216"/>
      <c r="AT1018" s="216"/>
      <c r="AU1018" s="216"/>
      <c r="AV1018" s="216"/>
      <c r="AW1018" s="216"/>
      <c r="AX1018" s="216"/>
      <c r="AY1018" s="216"/>
      <c r="AZ1018" s="216"/>
      <c r="BA1018" s="216"/>
      <c r="BB1018" s="216"/>
      <c r="BC1018" s="216"/>
      <c r="BD1018" s="216"/>
      <c r="BE1018" s="216"/>
      <c r="BF1018" s="216"/>
      <c r="BG1018" s="216"/>
      <c r="BH1018" s="216"/>
    </row>
    <row r="1019" spans="1:60" outlineLevel="1" x14ac:dyDescent="0.2">
      <c r="A1019" s="223"/>
      <c r="B1019" s="224"/>
      <c r="C1019" s="248" t="s">
        <v>579</v>
      </c>
      <c r="D1019" s="226"/>
      <c r="E1019" s="227"/>
      <c r="F1019" s="225"/>
      <c r="G1019" s="225"/>
      <c r="H1019" s="225"/>
      <c r="I1019" s="225"/>
      <c r="J1019" s="225"/>
      <c r="K1019" s="225"/>
      <c r="L1019" s="225"/>
      <c r="M1019" s="225"/>
      <c r="N1019" s="225"/>
      <c r="O1019" s="225"/>
      <c r="P1019" s="225"/>
      <c r="Q1019" s="225"/>
      <c r="R1019" s="225"/>
      <c r="S1019" s="225"/>
      <c r="T1019" s="225"/>
      <c r="U1019" s="225"/>
      <c r="V1019" s="225"/>
      <c r="W1019" s="225"/>
      <c r="X1019" s="225"/>
      <c r="Y1019" s="216"/>
      <c r="Z1019" s="216"/>
      <c r="AA1019" s="216"/>
      <c r="AB1019" s="216"/>
      <c r="AC1019" s="216"/>
      <c r="AD1019" s="216"/>
      <c r="AE1019" s="216"/>
      <c r="AF1019" s="216"/>
      <c r="AG1019" s="216" t="s">
        <v>168</v>
      </c>
      <c r="AH1019" s="216">
        <v>0</v>
      </c>
      <c r="AI1019" s="216"/>
      <c r="AJ1019" s="216"/>
      <c r="AK1019" s="216"/>
      <c r="AL1019" s="216"/>
      <c r="AM1019" s="216"/>
      <c r="AN1019" s="216"/>
      <c r="AO1019" s="216"/>
      <c r="AP1019" s="216"/>
      <c r="AQ1019" s="216"/>
      <c r="AR1019" s="216"/>
      <c r="AS1019" s="216"/>
      <c r="AT1019" s="216"/>
      <c r="AU1019" s="216"/>
      <c r="AV1019" s="216"/>
      <c r="AW1019" s="216"/>
      <c r="AX1019" s="216"/>
      <c r="AY1019" s="216"/>
      <c r="AZ1019" s="216"/>
      <c r="BA1019" s="216"/>
      <c r="BB1019" s="216"/>
      <c r="BC1019" s="216"/>
      <c r="BD1019" s="216"/>
      <c r="BE1019" s="216"/>
      <c r="BF1019" s="216"/>
      <c r="BG1019" s="216"/>
      <c r="BH1019" s="216"/>
    </row>
    <row r="1020" spans="1:60" outlineLevel="1" x14ac:dyDescent="0.2">
      <c r="A1020" s="223"/>
      <c r="B1020" s="224"/>
      <c r="C1020" s="248" t="s">
        <v>725</v>
      </c>
      <c r="D1020" s="226"/>
      <c r="E1020" s="227"/>
      <c r="F1020" s="225"/>
      <c r="G1020" s="225"/>
      <c r="H1020" s="225"/>
      <c r="I1020" s="225"/>
      <c r="J1020" s="225"/>
      <c r="K1020" s="225"/>
      <c r="L1020" s="225"/>
      <c r="M1020" s="225"/>
      <c r="N1020" s="225"/>
      <c r="O1020" s="225"/>
      <c r="P1020" s="225"/>
      <c r="Q1020" s="225"/>
      <c r="R1020" s="225"/>
      <c r="S1020" s="225"/>
      <c r="T1020" s="225"/>
      <c r="U1020" s="225"/>
      <c r="V1020" s="225"/>
      <c r="W1020" s="225"/>
      <c r="X1020" s="225"/>
      <c r="Y1020" s="216"/>
      <c r="Z1020" s="216"/>
      <c r="AA1020" s="216"/>
      <c r="AB1020" s="216"/>
      <c r="AC1020" s="216"/>
      <c r="AD1020" s="216"/>
      <c r="AE1020" s="216"/>
      <c r="AF1020" s="216"/>
      <c r="AG1020" s="216" t="s">
        <v>168</v>
      </c>
      <c r="AH1020" s="216">
        <v>0</v>
      </c>
      <c r="AI1020" s="216"/>
      <c r="AJ1020" s="216"/>
      <c r="AK1020" s="216"/>
      <c r="AL1020" s="216"/>
      <c r="AM1020" s="216"/>
      <c r="AN1020" s="216"/>
      <c r="AO1020" s="216"/>
      <c r="AP1020" s="216"/>
      <c r="AQ1020" s="216"/>
      <c r="AR1020" s="216"/>
      <c r="AS1020" s="216"/>
      <c r="AT1020" s="216"/>
      <c r="AU1020" s="216"/>
      <c r="AV1020" s="216"/>
      <c r="AW1020" s="216"/>
      <c r="AX1020" s="216"/>
      <c r="AY1020" s="216"/>
      <c r="AZ1020" s="216"/>
      <c r="BA1020" s="216"/>
      <c r="BB1020" s="216"/>
      <c r="BC1020" s="216"/>
      <c r="BD1020" s="216"/>
      <c r="BE1020" s="216"/>
      <c r="BF1020" s="216"/>
      <c r="BG1020" s="216"/>
      <c r="BH1020" s="216"/>
    </row>
    <row r="1021" spans="1:60" outlineLevel="1" x14ac:dyDescent="0.2">
      <c r="A1021" s="223"/>
      <c r="B1021" s="224"/>
      <c r="C1021" s="248" t="s">
        <v>726</v>
      </c>
      <c r="D1021" s="226"/>
      <c r="E1021" s="227">
        <v>3.73956</v>
      </c>
      <c r="F1021" s="225"/>
      <c r="G1021" s="225"/>
      <c r="H1021" s="225"/>
      <c r="I1021" s="225"/>
      <c r="J1021" s="225"/>
      <c r="K1021" s="225"/>
      <c r="L1021" s="225"/>
      <c r="M1021" s="225"/>
      <c r="N1021" s="225"/>
      <c r="O1021" s="225"/>
      <c r="P1021" s="225"/>
      <c r="Q1021" s="225"/>
      <c r="R1021" s="225"/>
      <c r="S1021" s="225"/>
      <c r="T1021" s="225"/>
      <c r="U1021" s="225"/>
      <c r="V1021" s="225"/>
      <c r="W1021" s="225"/>
      <c r="X1021" s="225"/>
      <c r="Y1021" s="216"/>
      <c r="Z1021" s="216"/>
      <c r="AA1021" s="216"/>
      <c r="AB1021" s="216"/>
      <c r="AC1021" s="216"/>
      <c r="AD1021" s="216"/>
      <c r="AE1021" s="216"/>
      <c r="AF1021" s="216"/>
      <c r="AG1021" s="216" t="s">
        <v>168</v>
      </c>
      <c r="AH1021" s="216">
        <v>0</v>
      </c>
      <c r="AI1021" s="216"/>
      <c r="AJ1021" s="216"/>
      <c r="AK1021" s="216"/>
      <c r="AL1021" s="216"/>
      <c r="AM1021" s="216"/>
      <c r="AN1021" s="216"/>
      <c r="AO1021" s="216"/>
      <c r="AP1021" s="216"/>
      <c r="AQ1021" s="216"/>
      <c r="AR1021" s="216"/>
      <c r="AS1021" s="216"/>
      <c r="AT1021" s="216"/>
      <c r="AU1021" s="216"/>
      <c r="AV1021" s="216"/>
      <c r="AW1021" s="216"/>
      <c r="AX1021" s="216"/>
      <c r="AY1021" s="216"/>
      <c r="AZ1021" s="216"/>
      <c r="BA1021" s="216"/>
      <c r="BB1021" s="216"/>
      <c r="BC1021" s="216"/>
      <c r="BD1021" s="216"/>
      <c r="BE1021" s="216"/>
      <c r="BF1021" s="216"/>
      <c r="BG1021" s="216"/>
      <c r="BH1021" s="216"/>
    </row>
    <row r="1022" spans="1:60" x14ac:dyDescent="0.2">
      <c r="A1022" s="229" t="s">
        <v>149</v>
      </c>
      <c r="B1022" s="230" t="s">
        <v>112</v>
      </c>
      <c r="C1022" s="245" t="s">
        <v>113</v>
      </c>
      <c r="D1022" s="231"/>
      <c r="E1022" s="232"/>
      <c r="F1022" s="233"/>
      <c r="G1022" s="233">
        <f>SUMIF(AG1023:AG1058,"&lt;&gt;NOR",G1023:G1058)</f>
        <v>0</v>
      </c>
      <c r="H1022" s="233"/>
      <c r="I1022" s="233">
        <f>SUM(I1023:I1058)</f>
        <v>0</v>
      </c>
      <c r="J1022" s="233"/>
      <c r="K1022" s="233">
        <f>SUM(K1023:K1058)</f>
        <v>0</v>
      </c>
      <c r="L1022" s="233"/>
      <c r="M1022" s="233">
        <f>SUM(M1023:M1058)</f>
        <v>0</v>
      </c>
      <c r="N1022" s="233"/>
      <c r="O1022" s="233">
        <f>SUM(O1023:O1058)</f>
        <v>1.27</v>
      </c>
      <c r="P1022" s="233"/>
      <c r="Q1022" s="233">
        <f>SUM(Q1023:Q1058)</f>
        <v>0.2</v>
      </c>
      <c r="R1022" s="233"/>
      <c r="S1022" s="233"/>
      <c r="T1022" s="234"/>
      <c r="U1022" s="228"/>
      <c r="V1022" s="228">
        <f>SUM(V1023:V1058)</f>
        <v>0</v>
      </c>
      <c r="W1022" s="228"/>
      <c r="X1022" s="228"/>
      <c r="AG1022" t="s">
        <v>150</v>
      </c>
    </row>
    <row r="1023" spans="1:60" ht="22.5" outlineLevel="1" x14ac:dyDescent="0.2">
      <c r="A1023" s="235">
        <v>126</v>
      </c>
      <c r="B1023" s="236" t="s">
        <v>727</v>
      </c>
      <c r="C1023" s="246" t="s">
        <v>728</v>
      </c>
      <c r="D1023" s="237" t="s">
        <v>259</v>
      </c>
      <c r="E1023" s="238">
        <v>21.6</v>
      </c>
      <c r="F1023" s="239"/>
      <c r="G1023" s="240">
        <f>ROUND(E1023*F1023,2)</f>
        <v>0</v>
      </c>
      <c r="H1023" s="239"/>
      <c r="I1023" s="240">
        <f>ROUND(E1023*H1023,2)</f>
        <v>0</v>
      </c>
      <c r="J1023" s="239"/>
      <c r="K1023" s="240">
        <f>ROUND(E1023*J1023,2)</f>
        <v>0</v>
      </c>
      <c r="L1023" s="240">
        <v>21</v>
      </c>
      <c r="M1023" s="240">
        <f>G1023*(1+L1023/100)</f>
        <v>0</v>
      </c>
      <c r="N1023" s="240">
        <v>5.0000000000000001E-3</v>
      </c>
      <c r="O1023" s="240">
        <f>ROUND(E1023*N1023,2)</f>
        <v>0.11</v>
      </c>
      <c r="P1023" s="240">
        <v>0</v>
      </c>
      <c r="Q1023" s="240">
        <f>ROUND(E1023*P1023,2)</f>
        <v>0</v>
      </c>
      <c r="R1023" s="240"/>
      <c r="S1023" s="240" t="s">
        <v>356</v>
      </c>
      <c r="T1023" s="241" t="s">
        <v>155</v>
      </c>
      <c r="U1023" s="225">
        <v>0</v>
      </c>
      <c r="V1023" s="225">
        <f>ROUND(E1023*U1023,2)</f>
        <v>0</v>
      </c>
      <c r="W1023" s="225"/>
      <c r="X1023" s="225" t="s">
        <v>193</v>
      </c>
      <c r="Y1023" s="216"/>
      <c r="Z1023" s="216"/>
      <c r="AA1023" s="216"/>
      <c r="AB1023" s="216"/>
      <c r="AC1023" s="216"/>
      <c r="AD1023" s="216"/>
      <c r="AE1023" s="216"/>
      <c r="AF1023" s="216"/>
      <c r="AG1023" s="216" t="s">
        <v>194</v>
      </c>
      <c r="AH1023" s="216"/>
      <c r="AI1023" s="216"/>
      <c r="AJ1023" s="216"/>
      <c r="AK1023" s="216"/>
      <c r="AL1023" s="216"/>
      <c r="AM1023" s="216"/>
      <c r="AN1023" s="216"/>
      <c r="AO1023" s="216"/>
      <c r="AP1023" s="216"/>
      <c r="AQ1023" s="216"/>
      <c r="AR1023" s="216"/>
      <c r="AS1023" s="216"/>
      <c r="AT1023" s="216"/>
      <c r="AU1023" s="216"/>
      <c r="AV1023" s="216"/>
      <c r="AW1023" s="216"/>
      <c r="AX1023" s="216"/>
      <c r="AY1023" s="216"/>
      <c r="AZ1023" s="216"/>
      <c r="BA1023" s="216"/>
      <c r="BB1023" s="216"/>
      <c r="BC1023" s="216"/>
      <c r="BD1023" s="216"/>
      <c r="BE1023" s="216"/>
      <c r="BF1023" s="216"/>
      <c r="BG1023" s="216"/>
      <c r="BH1023" s="216"/>
    </row>
    <row r="1024" spans="1:60" outlineLevel="1" x14ac:dyDescent="0.2">
      <c r="A1024" s="223"/>
      <c r="B1024" s="224"/>
      <c r="C1024" s="248" t="s">
        <v>315</v>
      </c>
      <c r="D1024" s="226"/>
      <c r="E1024" s="227"/>
      <c r="F1024" s="225"/>
      <c r="G1024" s="225"/>
      <c r="H1024" s="225"/>
      <c r="I1024" s="225"/>
      <c r="J1024" s="225"/>
      <c r="K1024" s="225"/>
      <c r="L1024" s="225"/>
      <c r="M1024" s="225"/>
      <c r="N1024" s="225"/>
      <c r="O1024" s="225"/>
      <c r="P1024" s="225"/>
      <c r="Q1024" s="225"/>
      <c r="R1024" s="225"/>
      <c r="S1024" s="225"/>
      <c r="T1024" s="225"/>
      <c r="U1024" s="225"/>
      <c r="V1024" s="225"/>
      <c r="W1024" s="225"/>
      <c r="X1024" s="225"/>
      <c r="Y1024" s="216"/>
      <c r="Z1024" s="216"/>
      <c r="AA1024" s="216"/>
      <c r="AB1024" s="216"/>
      <c r="AC1024" s="216"/>
      <c r="AD1024" s="216"/>
      <c r="AE1024" s="216"/>
      <c r="AF1024" s="216"/>
      <c r="AG1024" s="216" t="s">
        <v>168</v>
      </c>
      <c r="AH1024" s="216">
        <v>0</v>
      </c>
      <c r="AI1024" s="216"/>
      <c r="AJ1024" s="216"/>
      <c r="AK1024" s="216"/>
      <c r="AL1024" s="216"/>
      <c r="AM1024" s="216"/>
      <c r="AN1024" s="216"/>
      <c r="AO1024" s="216"/>
      <c r="AP1024" s="216"/>
      <c r="AQ1024" s="216"/>
      <c r="AR1024" s="216"/>
      <c r="AS1024" s="216"/>
      <c r="AT1024" s="216"/>
      <c r="AU1024" s="216"/>
      <c r="AV1024" s="216"/>
      <c r="AW1024" s="216"/>
      <c r="AX1024" s="216"/>
      <c r="AY1024" s="216"/>
      <c r="AZ1024" s="216"/>
      <c r="BA1024" s="216"/>
      <c r="BB1024" s="216"/>
      <c r="BC1024" s="216"/>
      <c r="BD1024" s="216"/>
      <c r="BE1024" s="216"/>
      <c r="BF1024" s="216"/>
      <c r="BG1024" s="216"/>
      <c r="BH1024" s="216"/>
    </row>
    <row r="1025" spans="1:60" outlineLevel="1" x14ac:dyDescent="0.2">
      <c r="A1025" s="223"/>
      <c r="B1025" s="224"/>
      <c r="C1025" s="248" t="s">
        <v>729</v>
      </c>
      <c r="D1025" s="226"/>
      <c r="E1025" s="227"/>
      <c r="F1025" s="225"/>
      <c r="G1025" s="225"/>
      <c r="H1025" s="225"/>
      <c r="I1025" s="225"/>
      <c r="J1025" s="225"/>
      <c r="K1025" s="225"/>
      <c r="L1025" s="225"/>
      <c r="M1025" s="225"/>
      <c r="N1025" s="225"/>
      <c r="O1025" s="225"/>
      <c r="P1025" s="225"/>
      <c r="Q1025" s="225"/>
      <c r="R1025" s="225"/>
      <c r="S1025" s="225"/>
      <c r="T1025" s="225"/>
      <c r="U1025" s="225"/>
      <c r="V1025" s="225"/>
      <c r="W1025" s="225"/>
      <c r="X1025" s="225"/>
      <c r="Y1025" s="216"/>
      <c r="Z1025" s="216"/>
      <c r="AA1025" s="216"/>
      <c r="AB1025" s="216"/>
      <c r="AC1025" s="216"/>
      <c r="AD1025" s="216"/>
      <c r="AE1025" s="216"/>
      <c r="AF1025" s="216"/>
      <c r="AG1025" s="216" t="s">
        <v>168</v>
      </c>
      <c r="AH1025" s="216">
        <v>0</v>
      </c>
      <c r="AI1025" s="216"/>
      <c r="AJ1025" s="216"/>
      <c r="AK1025" s="216"/>
      <c r="AL1025" s="216"/>
      <c r="AM1025" s="216"/>
      <c r="AN1025" s="216"/>
      <c r="AO1025" s="216"/>
      <c r="AP1025" s="216"/>
      <c r="AQ1025" s="216"/>
      <c r="AR1025" s="216"/>
      <c r="AS1025" s="216"/>
      <c r="AT1025" s="216"/>
      <c r="AU1025" s="216"/>
      <c r="AV1025" s="216"/>
      <c r="AW1025" s="216"/>
      <c r="AX1025" s="216"/>
      <c r="AY1025" s="216"/>
      <c r="AZ1025" s="216"/>
      <c r="BA1025" s="216"/>
      <c r="BB1025" s="216"/>
      <c r="BC1025" s="216"/>
      <c r="BD1025" s="216"/>
      <c r="BE1025" s="216"/>
      <c r="BF1025" s="216"/>
      <c r="BG1025" s="216"/>
      <c r="BH1025" s="216"/>
    </row>
    <row r="1026" spans="1:60" outlineLevel="1" x14ac:dyDescent="0.2">
      <c r="A1026" s="223"/>
      <c r="B1026" s="224"/>
      <c r="C1026" s="248" t="s">
        <v>730</v>
      </c>
      <c r="D1026" s="226"/>
      <c r="E1026" s="227"/>
      <c r="F1026" s="225"/>
      <c r="G1026" s="225"/>
      <c r="H1026" s="225"/>
      <c r="I1026" s="225"/>
      <c r="J1026" s="225"/>
      <c r="K1026" s="225"/>
      <c r="L1026" s="225"/>
      <c r="M1026" s="225"/>
      <c r="N1026" s="225"/>
      <c r="O1026" s="225"/>
      <c r="P1026" s="225"/>
      <c r="Q1026" s="225"/>
      <c r="R1026" s="225"/>
      <c r="S1026" s="225"/>
      <c r="T1026" s="225"/>
      <c r="U1026" s="225"/>
      <c r="V1026" s="225"/>
      <c r="W1026" s="225"/>
      <c r="X1026" s="225"/>
      <c r="Y1026" s="216"/>
      <c r="Z1026" s="216"/>
      <c r="AA1026" s="216"/>
      <c r="AB1026" s="216"/>
      <c r="AC1026" s="216"/>
      <c r="AD1026" s="216"/>
      <c r="AE1026" s="216"/>
      <c r="AF1026" s="216"/>
      <c r="AG1026" s="216" t="s">
        <v>168</v>
      </c>
      <c r="AH1026" s="216">
        <v>0</v>
      </c>
      <c r="AI1026" s="216"/>
      <c r="AJ1026" s="216"/>
      <c r="AK1026" s="216"/>
      <c r="AL1026" s="216"/>
      <c r="AM1026" s="216"/>
      <c r="AN1026" s="216"/>
      <c r="AO1026" s="216"/>
      <c r="AP1026" s="216"/>
      <c r="AQ1026" s="216"/>
      <c r="AR1026" s="216"/>
      <c r="AS1026" s="216"/>
      <c r="AT1026" s="216"/>
      <c r="AU1026" s="216"/>
      <c r="AV1026" s="216"/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</row>
    <row r="1027" spans="1:60" outlineLevel="1" x14ac:dyDescent="0.2">
      <c r="A1027" s="223"/>
      <c r="B1027" s="224"/>
      <c r="C1027" s="248" t="s">
        <v>731</v>
      </c>
      <c r="D1027" s="226"/>
      <c r="E1027" s="227"/>
      <c r="F1027" s="225"/>
      <c r="G1027" s="225"/>
      <c r="H1027" s="225"/>
      <c r="I1027" s="225"/>
      <c r="J1027" s="225"/>
      <c r="K1027" s="225"/>
      <c r="L1027" s="225"/>
      <c r="M1027" s="225"/>
      <c r="N1027" s="225"/>
      <c r="O1027" s="225"/>
      <c r="P1027" s="225"/>
      <c r="Q1027" s="225"/>
      <c r="R1027" s="225"/>
      <c r="S1027" s="225"/>
      <c r="T1027" s="225"/>
      <c r="U1027" s="225"/>
      <c r="V1027" s="225"/>
      <c r="W1027" s="225"/>
      <c r="X1027" s="225"/>
      <c r="Y1027" s="216"/>
      <c r="Z1027" s="216"/>
      <c r="AA1027" s="216"/>
      <c r="AB1027" s="216"/>
      <c r="AC1027" s="216"/>
      <c r="AD1027" s="216"/>
      <c r="AE1027" s="216"/>
      <c r="AF1027" s="216"/>
      <c r="AG1027" s="216" t="s">
        <v>168</v>
      </c>
      <c r="AH1027" s="216">
        <v>0</v>
      </c>
      <c r="AI1027" s="216"/>
      <c r="AJ1027" s="216"/>
      <c r="AK1027" s="216"/>
      <c r="AL1027" s="216"/>
      <c r="AM1027" s="216"/>
      <c r="AN1027" s="216"/>
      <c r="AO1027" s="216"/>
      <c r="AP1027" s="216"/>
      <c r="AQ1027" s="216"/>
      <c r="AR1027" s="216"/>
      <c r="AS1027" s="216"/>
      <c r="AT1027" s="216"/>
      <c r="AU1027" s="216"/>
      <c r="AV1027" s="216"/>
      <c r="AW1027" s="216"/>
      <c r="AX1027" s="216"/>
      <c r="AY1027" s="216"/>
      <c r="AZ1027" s="216"/>
      <c r="BA1027" s="216"/>
      <c r="BB1027" s="216"/>
      <c r="BC1027" s="216"/>
      <c r="BD1027" s="216"/>
      <c r="BE1027" s="216"/>
      <c r="BF1027" s="216"/>
      <c r="BG1027" s="216"/>
      <c r="BH1027" s="216"/>
    </row>
    <row r="1028" spans="1:60" outlineLevel="1" x14ac:dyDescent="0.2">
      <c r="A1028" s="223"/>
      <c r="B1028" s="224"/>
      <c r="C1028" s="248" t="s">
        <v>199</v>
      </c>
      <c r="D1028" s="226"/>
      <c r="E1028" s="227"/>
      <c r="F1028" s="225"/>
      <c r="G1028" s="225"/>
      <c r="H1028" s="225"/>
      <c r="I1028" s="225"/>
      <c r="J1028" s="225"/>
      <c r="K1028" s="225"/>
      <c r="L1028" s="225"/>
      <c r="M1028" s="225"/>
      <c r="N1028" s="225"/>
      <c r="O1028" s="225"/>
      <c r="P1028" s="225"/>
      <c r="Q1028" s="225"/>
      <c r="R1028" s="225"/>
      <c r="S1028" s="225"/>
      <c r="T1028" s="225"/>
      <c r="U1028" s="225"/>
      <c r="V1028" s="225"/>
      <c r="W1028" s="225"/>
      <c r="X1028" s="225"/>
      <c r="Y1028" s="216"/>
      <c r="Z1028" s="216"/>
      <c r="AA1028" s="216"/>
      <c r="AB1028" s="216"/>
      <c r="AC1028" s="216"/>
      <c r="AD1028" s="216"/>
      <c r="AE1028" s="216"/>
      <c r="AF1028" s="216"/>
      <c r="AG1028" s="216" t="s">
        <v>168</v>
      </c>
      <c r="AH1028" s="216">
        <v>0</v>
      </c>
      <c r="AI1028" s="216"/>
      <c r="AJ1028" s="216"/>
      <c r="AK1028" s="216"/>
      <c r="AL1028" s="216"/>
      <c r="AM1028" s="216"/>
      <c r="AN1028" s="216"/>
      <c r="AO1028" s="216"/>
      <c r="AP1028" s="216"/>
      <c r="AQ1028" s="216"/>
      <c r="AR1028" s="216"/>
      <c r="AS1028" s="216"/>
      <c r="AT1028" s="216"/>
      <c r="AU1028" s="216"/>
      <c r="AV1028" s="216"/>
      <c r="AW1028" s="216"/>
      <c r="AX1028" s="216"/>
      <c r="AY1028" s="216"/>
      <c r="AZ1028" s="216"/>
      <c r="BA1028" s="216"/>
      <c r="BB1028" s="216"/>
      <c r="BC1028" s="216"/>
      <c r="BD1028" s="216"/>
      <c r="BE1028" s="216"/>
      <c r="BF1028" s="216"/>
      <c r="BG1028" s="216"/>
      <c r="BH1028" s="216"/>
    </row>
    <row r="1029" spans="1:60" outlineLevel="1" x14ac:dyDescent="0.2">
      <c r="A1029" s="223"/>
      <c r="B1029" s="224"/>
      <c r="C1029" s="248" t="s">
        <v>340</v>
      </c>
      <c r="D1029" s="226"/>
      <c r="E1029" s="227"/>
      <c r="F1029" s="225"/>
      <c r="G1029" s="225"/>
      <c r="H1029" s="225"/>
      <c r="I1029" s="225"/>
      <c r="J1029" s="225"/>
      <c r="K1029" s="225"/>
      <c r="L1029" s="225"/>
      <c r="M1029" s="225"/>
      <c r="N1029" s="225"/>
      <c r="O1029" s="225"/>
      <c r="P1029" s="225"/>
      <c r="Q1029" s="225"/>
      <c r="R1029" s="225"/>
      <c r="S1029" s="225"/>
      <c r="T1029" s="225"/>
      <c r="U1029" s="225"/>
      <c r="V1029" s="225"/>
      <c r="W1029" s="225"/>
      <c r="X1029" s="225"/>
      <c r="Y1029" s="216"/>
      <c r="Z1029" s="216"/>
      <c r="AA1029" s="216"/>
      <c r="AB1029" s="216"/>
      <c r="AC1029" s="216"/>
      <c r="AD1029" s="216"/>
      <c r="AE1029" s="216"/>
      <c r="AF1029" s="216"/>
      <c r="AG1029" s="216" t="s">
        <v>168</v>
      </c>
      <c r="AH1029" s="216">
        <v>0</v>
      </c>
      <c r="AI1029" s="216"/>
      <c r="AJ1029" s="216"/>
      <c r="AK1029" s="216"/>
      <c r="AL1029" s="216"/>
      <c r="AM1029" s="216"/>
      <c r="AN1029" s="216"/>
      <c r="AO1029" s="216"/>
      <c r="AP1029" s="216"/>
      <c r="AQ1029" s="216"/>
      <c r="AR1029" s="216"/>
      <c r="AS1029" s="216"/>
      <c r="AT1029" s="216"/>
      <c r="AU1029" s="216"/>
      <c r="AV1029" s="216"/>
      <c r="AW1029" s="216"/>
      <c r="AX1029" s="216"/>
      <c r="AY1029" s="216"/>
      <c r="AZ1029" s="216"/>
      <c r="BA1029" s="216"/>
      <c r="BB1029" s="216"/>
      <c r="BC1029" s="216"/>
      <c r="BD1029" s="216"/>
      <c r="BE1029" s="216"/>
      <c r="BF1029" s="216"/>
      <c r="BG1029" s="216"/>
      <c r="BH1029" s="216"/>
    </row>
    <row r="1030" spans="1:60" outlineLevel="1" x14ac:dyDescent="0.2">
      <c r="A1030" s="223"/>
      <c r="B1030" s="224"/>
      <c r="C1030" s="248" t="s">
        <v>732</v>
      </c>
      <c r="D1030" s="226"/>
      <c r="E1030" s="227">
        <v>12.4</v>
      </c>
      <c r="F1030" s="225"/>
      <c r="G1030" s="225"/>
      <c r="H1030" s="225"/>
      <c r="I1030" s="225"/>
      <c r="J1030" s="225"/>
      <c r="K1030" s="225"/>
      <c r="L1030" s="225"/>
      <c r="M1030" s="225"/>
      <c r="N1030" s="225"/>
      <c r="O1030" s="225"/>
      <c r="P1030" s="225"/>
      <c r="Q1030" s="225"/>
      <c r="R1030" s="225"/>
      <c r="S1030" s="225"/>
      <c r="T1030" s="225"/>
      <c r="U1030" s="225"/>
      <c r="V1030" s="225"/>
      <c r="W1030" s="225"/>
      <c r="X1030" s="225"/>
      <c r="Y1030" s="216"/>
      <c r="Z1030" s="216"/>
      <c r="AA1030" s="216"/>
      <c r="AB1030" s="216"/>
      <c r="AC1030" s="216"/>
      <c r="AD1030" s="216"/>
      <c r="AE1030" s="216"/>
      <c r="AF1030" s="216"/>
      <c r="AG1030" s="216" t="s">
        <v>168</v>
      </c>
      <c r="AH1030" s="216">
        <v>0</v>
      </c>
      <c r="AI1030" s="216"/>
      <c r="AJ1030" s="216"/>
      <c r="AK1030" s="216"/>
      <c r="AL1030" s="216"/>
      <c r="AM1030" s="216"/>
      <c r="AN1030" s="216"/>
      <c r="AO1030" s="216"/>
      <c r="AP1030" s="216"/>
      <c r="AQ1030" s="216"/>
      <c r="AR1030" s="216"/>
      <c r="AS1030" s="216"/>
      <c r="AT1030" s="216"/>
      <c r="AU1030" s="216"/>
      <c r="AV1030" s="216"/>
      <c r="AW1030" s="216"/>
      <c r="AX1030" s="216"/>
      <c r="AY1030" s="216"/>
      <c r="AZ1030" s="216"/>
      <c r="BA1030" s="216"/>
      <c r="BB1030" s="216"/>
      <c r="BC1030" s="216"/>
      <c r="BD1030" s="216"/>
      <c r="BE1030" s="216"/>
      <c r="BF1030" s="216"/>
      <c r="BG1030" s="216"/>
      <c r="BH1030" s="216"/>
    </row>
    <row r="1031" spans="1:60" outlineLevel="1" x14ac:dyDescent="0.2">
      <c r="A1031" s="223"/>
      <c r="B1031" s="224"/>
      <c r="C1031" s="248" t="s">
        <v>733</v>
      </c>
      <c r="D1031" s="226"/>
      <c r="E1031" s="227">
        <v>9.1999999999999993</v>
      </c>
      <c r="F1031" s="225"/>
      <c r="G1031" s="225"/>
      <c r="H1031" s="225"/>
      <c r="I1031" s="225"/>
      <c r="J1031" s="225"/>
      <c r="K1031" s="225"/>
      <c r="L1031" s="225"/>
      <c r="M1031" s="225"/>
      <c r="N1031" s="225"/>
      <c r="O1031" s="225"/>
      <c r="P1031" s="225"/>
      <c r="Q1031" s="225"/>
      <c r="R1031" s="225"/>
      <c r="S1031" s="225"/>
      <c r="T1031" s="225"/>
      <c r="U1031" s="225"/>
      <c r="V1031" s="225"/>
      <c r="W1031" s="225"/>
      <c r="X1031" s="225"/>
      <c r="Y1031" s="216"/>
      <c r="Z1031" s="216"/>
      <c r="AA1031" s="216"/>
      <c r="AB1031" s="216"/>
      <c r="AC1031" s="216"/>
      <c r="AD1031" s="216"/>
      <c r="AE1031" s="216"/>
      <c r="AF1031" s="216"/>
      <c r="AG1031" s="216" t="s">
        <v>168</v>
      </c>
      <c r="AH1031" s="216">
        <v>0</v>
      </c>
      <c r="AI1031" s="216"/>
      <c r="AJ1031" s="216"/>
      <c r="AK1031" s="216"/>
      <c r="AL1031" s="216"/>
      <c r="AM1031" s="216"/>
      <c r="AN1031" s="216"/>
      <c r="AO1031" s="216"/>
      <c r="AP1031" s="216"/>
      <c r="AQ1031" s="216"/>
      <c r="AR1031" s="216"/>
      <c r="AS1031" s="216"/>
      <c r="AT1031" s="216"/>
      <c r="AU1031" s="216"/>
      <c r="AV1031" s="216"/>
      <c r="AW1031" s="216"/>
      <c r="AX1031" s="216"/>
      <c r="AY1031" s="216"/>
      <c r="AZ1031" s="216"/>
      <c r="BA1031" s="216"/>
      <c r="BB1031" s="216"/>
      <c r="BC1031" s="216"/>
      <c r="BD1031" s="216"/>
      <c r="BE1031" s="216"/>
      <c r="BF1031" s="216"/>
      <c r="BG1031" s="216"/>
      <c r="BH1031" s="216"/>
    </row>
    <row r="1032" spans="1:60" ht="22.5" outlineLevel="1" x14ac:dyDescent="0.2">
      <c r="A1032" s="256">
        <v>127</v>
      </c>
      <c r="B1032" s="257" t="s">
        <v>112</v>
      </c>
      <c r="C1032" s="266" t="s">
        <v>734</v>
      </c>
      <c r="D1032" s="258" t="s">
        <v>735</v>
      </c>
      <c r="E1032" s="259">
        <v>1</v>
      </c>
      <c r="F1032" s="260"/>
      <c r="G1032" s="261">
        <f>ROUND(E1032*F1032,2)</f>
        <v>0</v>
      </c>
      <c r="H1032" s="260"/>
      <c r="I1032" s="261">
        <f>ROUND(E1032*H1032,2)</f>
        <v>0</v>
      </c>
      <c r="J1032" s="260"/>
      <c r="K1032" s="261">
        <f>ROUND(E1032*J1032,2)</f>
        <v>0</v>
      </c>
      <c r="L1032" s="261">
        <v>21</v>
      </c>
      <c r="M1032" s="261">
        <f>G1032*(1+L1032/100)</f>
        <v>0</v>
      </c>
      <c r="N1032" s="261">
        <v>0</v>
      </c>
      <c r="O1032" s="261">
        <f>ROUND(E1032*N1032,2)</f>
        <v>0</v>
      </c>
      <c r="P1032" s="261">
        <v>0</v>
      </c>
      <c r="Q1032" s="261">
        <f>ROUND(E1032*P1032,2)</f>
        <v>0</v>
      </c>
      <c r="R1032" s="261"/>
      <c r="S1032" s="261" t="s">
        <v>356</v>
      </c>
      <c r="T1032" s="262" t="s">
        <v>155</v>
      </c>
      <c r="U1032" s="225">
        <v>0</v>
      </c>
      <c r="V1032" s="225">
        <f>ROUND(E1032*U1032,2)</f>
        <v>0</v>
      </c>
      <c r="W1032" s="225"/>
      <c r="X1032" s="225" t="s">
        <v>193</v>
      </c>
      <c r="Y1032" s="216"/>
      <c r="Z1032" s="216"/>
      <c r="AA1032" s="216"/>
      <c r="AB1032" s="216"/>
      <c r="AC1032" s="216"/>
      <c r="AD1032" s="216"/>
      <c r="AE1032" s="216"/>
      <c r="AF1032" s="216"/>
      <c r="AG1032" s="216" t="s">
        <v>194</v>
      </c>
      <c r="AH1032" s="216"/>
      <c r="AI1032" s="216"/>
      <c r="AJ1032" s="216"/>
      <c r="AK1032" s="216"/>
      <c r="AL1032" s="216"/>
      <c r="AM1032" s="216"/>
      <c r="AN1032" s="216"/>
      <c r="AO1032" s="216"/>
      <c r="AP1032" s="216"/>
      <c r="AQ1032" s="216"/>
      <c r="AR1032" s="216"/>
      <c r="AS1032" s="216"/>
      <c r="AT1032" s="216"/>
      <c r="AU1032" s="216"/>
      <c r="AV1032" s="216"/>
      <c r="AW1032" s="216"/>
      <c r="AX1032" s="216"/>
      <c r="AY1032" s="216"/>
      <c r="AZ1032" s="216"/>
      <c r="BA1032" s="216"/>
      <c r="BB1032" s="216"/>
      <c r="BC1032" s="216"/>
      <c r="BD1032" s="216"/>
      <c r="BE1032" s="216"/>
      <c r="BF1032" s="216"/>
      <c r="BG1032" s="216"/>
      <c r="BH1032" s="216"/>
    </row>
    <row r="1033" spans="1:60" outlineLevel="1" x14ac:dyDescent="0.2">
      <c r="A1033" s="235">
        <v>128</v>
      </c>
      <c r="B1033" s="236" t="s">
        <v>736</v>
      </c>
      <c r="C1033" s="246" t="s">
        <v>737</v>
      </c>
      <c r="D1033" s="237" t="s">
        <v>259</v>
      </c>
      <c r="E1033" s="238">
        <v>19.98</v>
      </c>
      <c r="F1033" s="239"/>
      <c r="G1033" s="240">
        <f>ROUND(E1033*F1033,2)</f>
        <v>0</v>
      </c>
      <c r="H1033" s="239"/>
      <c r="I1033" s="240">
        <f>ROUND(E1033*H1033,2)</f>
        <v>0</v>
      </c>
      <c r="J1033" s="239"/>
      <c r="K1033" s="240">
        <f>ROUND(E1033*J1033,2)</f>
        <v>0</v>
      </c>
      <c r="L1033" s="240">
        <v>21</v>
      </c>
      <c r="M1033" s="240">
        <f>G1033*(1+L1033/100)</f>
        <v>0</v>
      </c>
      <c r="N1033" s="240">
        <v>0</v>
      </c>
      <c r="O1033" s="240">
        <f>ROUND(E1033*N1033,2)</f>
        <v>0</v>
      </c>
      <c r="P1033" s="240">
        <v>0</v>
      </c>
      <c r="Q1033" s="240">
        <f>ROUND(E1033*P1033,2)</f>
        <v>0</v>
      </c>
      <c r="R1033" s="240"/>
      <c r="S1033" s="240" t="s">
        <v>356</v>
      </c>
      <c r="T1033" s="241" t="s">
        <v>155</v>
      </c>
      <c r="U1033" s="225">
        <v>0</v>
      </c>
      <c r="V1033" s="225">
        <f>ROUND(E1033*U1033,2)</f>
        <v>0</v>
      </c>
      <c r="W1033" s="225"/>
      <c r="X1033" s="225" t="s">
        <v>193</v>
      </c>
      <c r="Y1033" s="216"/>
      <c r="Z1033" s="216"/>
      <c r="AA1033" s="216"/>
      <c r="AB1033" s="216"/>
      <c r="AC1033" s="216"/>
      <c r="AD1033" s="216"/>
      <c r="AE1033" s="216"/>
      <c r="AF1033" s="216"/>
      <c r="AG1033" s="216" t="s">
        <v>194</v>
      </c>
      <c r="AH1033" s="216"/>
      <c r="AI1033" s="216"/>
      <c r="AJ1033" s="216"/>
      <c r="AK1033" s="216"/>
      <c r="AL1033" s="216"/>
      <c r="AM1033" s="216"/>
      <c r="AN1033" s="216"/>
      <c r="AO1033" s="216"/>
      <c r="AP1033" s="216"/>
      <c r="AQ1033" s="216"/>
      <c r="AR1033" s="216"/>
      <c r="AS1033" s="216"/>
      <c r="AT1033" s="216"/>
      <c r="AU1033" s="216"/>
      <c r="AV1033" s="216"/>
      <c r="AW1033" s="216"/>
      <c r="AX1033" s="216"/>
      <c r="AY1033" s="216"/>
      <c r="AZ1033" s="216"/>
      <c r="BA1033" s="216"/>
      <c r="BB1033" s="216"/>
      <c r="BC1033" s="216"/>
      <c r="BD1033" s="216"/>
      <c r="BE1033" s="216"/>
      <c r="BF1033" s="216"/>
      <c r="BG1033" s="216"/>
      <c r="BH1033" s="216"/>
    </row>
    <row r="1034" spans="1:60" outlineLevel="1" x14ac:dyDescent="0.2">
      <c r="A1034" s="223"/>
      <c r="B1034" s="224"/>
      <c r="C1034" s="248" t="s">
        <v>197</v>
      </c>
      <c r="D1034" s="226"/>
      <c r="E1034" s="227"/>
      <c r="F1034" s="225"/>
      <c r="G1034" s="225"/>
      <c r="H1034" s="225"/>
      <c r="I1034" s="225"/>
      <c r="J1034" s="225"/>
      <c r="K1034" s="225"/>
      <c r="L1034" s="225"/>
      <c r="M1034" s="225"/>
      <c r="N1034" s="225"/>
      <c r="O1034" s="225"/>
      <c r="P1034" s="225"/>
      <c r="Q1034" s="225"/>
      <c r="R1034" s="225"/>
      <c r="S1034" s="225"/>
      <c r="T1034" s="225"/>
      <c r="U1034" s="225"/>
      <c r="V1034" s="225"/>
      <c r="W1034" s="225"/>
      <c r="X1034" s="225"/>
      <c r="Y1034" s="216"/>
      <c r="Z1034" s="216"/>
      <c r="AA1034" s="216"/>
      <c r="AB1034" s="216"/>
      <c r="AC1034" s="216"/>
      <c r="AD1034" s="216"/>
      <c r="AE1034" s="216"/>
      <c r="AF1034" s="216"/>
      <c r="AG1034" s="216" t="s">
        <v>168</v>
      </c>
      <c r="AH1034" s="216">
        <v>0</v>
      </c>
      <c r="AI1034" s="216"/>
      <c r="AJ1034" s="216"/>
      <c r="AK1034" s="216"/>
      <c r="AL1034" s="216"/>
      <c r="AM1034" s="216"/>
      <c r="AN1034" s="216"/>
      <c r="AO1034" s="216"/>
      <c r="AP1034" s="216"/>
      <c r="AQ1034" s="216"/>
      <c r="AR1034" s="216"/>
      <c r="AS1034" s="216"/>
      <c r="AT1034" s="216"/>
      <c r="AU1034" s="216"/>
      <c r="AV1034" s="216"/>
      <c r="AW1034" s="216"/>
      <c r="AX1034" s="216"/>
      <c r="AY1034" s="216"/>
      <c r="AZ1034" s="216"/>
      <c r="BA1034" s="216"/>
      <c r="BB1034" s="216"/>
      <c r="BC1034" s="216"/>
      <c r="BD1034" s="216"/>
      <c r="BE1034" s="216"/>
      <c r="BF1034" s="216"/>
      <c r="BG1034" s="216"/>
      <c r="BH1034" s="216"/>
    </row>
    <row r="1035" spans="1:60" outlineLevel="1" x14ac:dyDescent="0.2">
      <c r="A1035" s="223"/>
      <c r="B1035" s="224"/>
      <c r="C1035" s="248" t="s">
        <v>315</v>
      </c>
      <c r="D1035" s="226"/>
      <c r="E1035" s="227"/>
      <c r="F1035" s="225"/>
      <c r="G1035" s="225"/>
      <c r="H1035" s="225"/>
      <c r="I1035" s="225"/>
      <c r="J1035" s="225"/>
      <c r="K1035" s="225"/>
      <c r="L1035" s="225"/>
      <c r="M1035" s="225"/>
      <c r="N1035" s="225"/>
      <c r="O1035" s="225"/>
      <c r="P1035" s="225"/>
      <c r="Q1035" s="225"/>
      <c r="R1035" s="225"/>
      <c r="S1035" s="225"/>
      <c r="T1035" s="225"/>
      <c r="U1035" s="225"/>
      <c r="V1035" s="225"/>
      <c r="W1035" s="225"/>
      <c r="X1035" s="225"/>
      <c r="Y1035" s="216"/>
      <c r="Z1035" s="216"/>
      <c r="AA1035" s="216"/>
      <c r="AB1035" s="216"/>
      <c r="AC1035" s="216"/>
      <c r="AD1035" s="216"/>
      <c r="AE1035" s="216"/>
      <c r="AF1035" s="216"/>
      <c r="AG1035" s="216" t="s">
        <v>168</v>
      </c>
      <c r="AH1035" s="216">
        <v>0</v>
      </c>
      <c r="AI1035" s="216"/>
      <c r="AJ1035" s="216"/>
      <c r="AK1035" s="216"/>
      <c r="AL1035" s="216"/>
      <c r="AM1035" s="216"/>
      <c r="AN1035" s="216"/>
      <c r="AO1035" s="216"/>
      <c r="AP1035" s="216"/>
      <c r="AQ1035" s="216"/>
      <c r="AR1035" s="216"/>
      <c r="AS1035" s="216"/>
      <c r="AT1035" s="216"/>
      <c r="AU1035" s="216"/>
      <c r="AV1035" s="216"/>
      <c r="AW1035" s="216"/>
      <c r="AX1035" s="216"/>
      <c r="AY1035" s="216"/>
      <c r="AZ1035" s="216"/>
      <c r="BA1035" s="216"/>
      <c r="BB1035" s="216"/>
      <c r="BC1035" s="216"/>
      <c r="BD1035" s="216"/>
      <c r="BE1035" s="216"/>
      <c r="BF1035" s="216"/>
      <c r="BG1035" s="216"/>
      <c r="BH1035" s="216"/>
    </row>
    <row r="1036" spans="1:60" outlineLevel="1" x14ac:dyDescent="0.2">
      <c r="A1036" s="223"/>
      <c r="B1036" s="224"/>
      <c r="C1036" s="248" t="s">
        <v>738</v>
      </c>
      <c r="D1036" s="226"/>
      <c r="E1036" s="227">
        <v>19.98</v>
      </c>
      <c r="F1036" s="225"/>
      <c r="G1036" s="225"/>
      <c r="H1036" s="225"/>
      <c r="I1036" s="225"/>
      <c r="J1036" s="225"/>
      <c r="K1036" s="225"/>
      <c r="L1036" s="225"/>
      <c r="M1036" s="225"/>
      <c r="N1036" s="225"/>
      <c r="O1036" s="225"/>
      <c r="P1036" s="225"/>
      <c r="Q1036" s="225"/>
      <c r="R1036" s="225"/>
      <c r="S1036" s="225"/>
      <c r="T1036" s="225"/>
      <c r="U1036" s="225"/>
      <c r="V1036" s="225"/>
      <c r="W1036" s="225"/>
      <c r="X1036" s="225"/>
      <c r="Y1036" s="216"/>
      <c r="Z1036" s="216"/>
      <c r="AA1036" s="216"/>
      <c r="AB1036" s="216"/>
      <c r="AC1036" s="216"/>
      <c r="AD1036" s="216"/>
      <c r="AE1036" s="216"/>
      <c r="AF1036" s="216"/>
      <c r="AG1036" s="216" t="s">
        <v>168</v>
      </c>
      <c r="AH1036" s="216">
        <v>0</v>
      </c>
      <c r="AI1036" s="216"/>
      <c r="AJ1036" s="216"/>
      <c r="AK1036" s="216"/>
      <c r="AL1036" s="216"/>
      <c r="AM1036" s="216"/>
      <c r="AN1036" s="216"/>
      <c r="AO1036" s="216"/>
      <c r="AP1036" s="216"/>
      <c r="AQ1036" s="216"/>
      <c r="AR1036" s="216"/>
      <c r="AS1036" s="216"/>
      <c r="AT1036" s="216"/>
      <c r="AU1036" s="216"/>
      <c r="AV1036" s="216"/>
      <c r="AW1036" s="216"/>
      <c r="AX1036" s="216"/>
      <c r="AY1036" s="216"/>
      <c r="AZ1036" s="216"/>
      <c r="BA1036" s="216"/>
      <c r="BB1036" s="216"/>
      <c r="BC1036" s="216"/>
      <c r="BD1036" s="216"/>
      <c r="BE1036" s="216"/>
      <c r="BF1036" s="216"/>
      <c r="BG1036" s="216"/>
      <c r="BH1036" s="216"/>
    </row>
    <row r="1037" spans="1:60" outlineLevel="1" x14ac:dyDescent="0.2">
      <c r="A1037" s="235">
        <v>129</v>
      </c>
      <c r="B1037" s="236" t="s">
        <v>739</v>
      </c>
      <c r="C1037" s="246" t="s">
        <v>740</v>
      </c>
      <c r="D1037" s="237" t="s">
        <v>259</v>
      </c>
      <c r="E1037" s="238">
        <v>51.432499999999997</v>
      </c>
      <c r="F1037" s="239"/>
      <c r="G1037" s="240">
        <f>ROUND(E1037*F1037,2)</f>
        <v>0</v>
      </c>
      <c r="H1037" s="239"/>
      <c r="I1037" s="240">
        <f>ROUND(E1037*H1037,2)</f>
        <v>0</v>
      </c>
      <c r="J1037" s="239"/>
      <c r="K1037" s="240">
        <f>ROUND(E1037*J1037,2)</f>
        <v>0</v>
      </c>
      <c r="L1037" s="240">
        <v>21</v>
      </c>
      <c r="M1037" s="240">
        <f>G1037*(1+L1037/100)</f>
        <v>0</v>
      </c>
      <c r="N1037" s="240">
        <v>0</v>
      </c>
      <c r="O1037" s="240">
        <f>ROUND(E1037*N1037,2)</f>
        <v>0</v>
      </c>
      <c r="P1037" s="240">
        <v>0</v>
      </c>
      <c r="Q1037" s="240">
        <f>ROUND(E1037*P1037,2)</f>
        <v>0</v>
      </c>
      <c r="R1037" s="240"/>
      <c r="S1037" s="240" t="s">
        <v>356</v>
      </c>
      <c r="T1037" s="241" t="s">
        <v>155</v>
      </c>
      <c r="U1037" s="225">
        <v>0</v>
      </c>
      <c r="V1037" s="225">
        <f>ROUND(E1037*U1037,2)</f>
        <v>0</v>
      </c>
      <c r="W1037" s="225"/>
      <c r="X1037" s="225" t="s">
        <v>193</v>
      </c>
      <c r="Y1037" s="216"/>
      <c r="Z1037" s="216"/>
      <c r="AA1037" s="216"/>
      <c r="AB1037" s="216"/>
      <c r="AC1037" s="216"/>
      <c r="AD1037" s="216"/>
      <c r="AE1037" s="216"/>
      <c r="AF1037" s="216"/>
      <c r="AG1037" s="216" t="s">
        <v>194</v>
      </c>
      <c r="AH1037" s="216"/>
      <c r="AI1037" s="216"/>
      <c r="AJ1037" s="216"/>
      <c r="AK1037" s="216"/>
      <c r="AL1037" s="216"/>
      <c r="AM1037" s="216"/>
      <c r="AN1037" s="216"/>
      <c r="AO1037" s="216"/>
      <c r="AP1037" s="216"/>
      <c r="AQ1037" s="216"/>
      <c r="AR1037" s="216"/>
      <c r="AS1037" s="216"/>
      <c r="AT1037" s="216"/>
      <c r="AU1037" s="216"/>
      <c r="AV1037" s="216"/>
      <c r="AW1037" s="216"/>
      <c r="AX1037" s="216"/>
      <c r="AY1037" s="216"/>
      <c r="AZ1037" s="216"/>
      <c r="BA1037" s="216"/>
      <c r="BB1037" s="216"/>
      <c r="BC1037" s="216"/>
      <c r="BD1037" s="216"/>
      <c r="BE1037" s="216"/>
      <c r="BF1037" s="216"/>
      <c r="BG1037" s="216"/>
      <c r="BH1037" s="216"/>
    </row>
    <row r="1038" spans="1:60" outlineLevel="1" x14ac:dyDescent="0.2">
      <c r="A1038" s="223"/>
      <c r="B1038" s="224"/>
      <c r="C1038" s="248" t="s">
        <v>197</v>
      </c>
      <c r="D1038" s="226"/>
      <c r="E1038" s="227"/>
      <c r="F1038" s="225"/>
      <c r="G1038" s="225"/>
      <c r="H1038" s="225"/>
      <c r="I1038" s="225"/>
      <c r="J1038" s="225"/>
      <c r="K1038" s="225"/>
      <c r="L1038" s="225"/>
      <c r="M1038" s="225"/>
      <c r="N1038" s="225"/>
      <c r="O1038" s="225"/>
      <c r="P1038" s="225"/>
      <c r="Q1038" s="225"/>
      <c r="R1038" s="225"/>
      <c r="S1038" s="225"/>
      <c r="T1038" s="225"/>
      <c r="U1038" s="225"/>
      <c r="V1038" s="225"/>
      <c r="W1038" s="225"/>
      <c r="X1038" s="225"/>
      <c r="Y1038" s="216"/>
      <c r="Z1038" s="216"/>
      <c r="AA1038" s="216"/>
      <c r="AB1038" s="216"/>
      <c r="AC1038" s="216"/>
      <c r="AD1038" s="216"/>
      <c r="AE1038" s="216"/>
      <c r="AF1038" s="216"/>
      <c r="AG1038" s="216" t="s">
        <v>168</v>
      </c>
      <c r="AH1038" s="216">
        <v>0</v>
      </c>
      <c r="AI1038" s="216"/>
      <c r="AJ1038" s="216"/>
      <c r="AK1038" s="216"/>
      <c r="AL1038" s="216"/>
      <c r="AM1038" s="216"/>
      <c r="AN1038" s="216"/>
      <c r="AO1038" s="216"/>
      <c r="AP1038" s="216"/>
      <c r="AQ1038" s="216"/>
      <c r="AR1038" s="216"/>
      <c r="AS1038" s="216"/>
      <c r="AT1038" s="216"/>
      <c r="AU1038" s="216"/>
      <c r="AV1038" s="216"/>
      <c r="AW1038" s="216"/>
      <c r="AX1038" s="216"/>
      <c r="AY1038" s="216"/>
      <c r="AZ1038" s="216"/>
      <c r="BA1038" s="216"/>
      <c r="BB1038" s="216"/>
      <c r="BC1038" s="216"/>
      <c r="BD1038" s="216"/>
      <c r="BE1038" s="216"/>
      <c r="BF1038" s="216"/>
      <c r="BG1038" s="216"/>
      <c r="BH1038" s="216"/>
    </row>
    <row r="1039" spans="1:60" outlineLevel="1" x14ac:dyDescent="0.2">
      <c r="A1039" s="223"/>
      <c r="B1039" s="224"/>
      <c r="C1039" s="248" t="s">
        <v>315</v>
      </c>
      <c r="D1039" s="226"/>
      <c r="E1039" s="227"/>
      <c r="F1039" s="225"/>
      <c r="G1039" s="225"/>
      <c r="H1039" s="225"/>
      <c r="I1039" s="225"/>
      <c r="J1039" s="225"/>
      <c r="K1039" s="225"/>
      <c r="L1039" s="225"/>
      <c r="M1039" s="225"/>
      <c r="N1039" s="225"/>
      <c r="O1039" s="225"/>
      <c r="P1039" s="225"/>
      <c r="Q1039" s="225"/>
      <c r="R1039" s="225"/>
      <c r="S1039" s="225"/>
      <c r="T1039" s="225"/>
      <c r="U1039" s="225"/>
      <c r="V1039" s="225"/>
      <c r="W1039" s="225"/>
      <c r="X1039" s="225"/>
      <c r="Y1039" s="216"/>
      <c r="Z1039" s="216"/>
      <c r="AA1039" s="216"/>
      <c r="AB1039" s="216"/>
      <c r="AC1039" s="216"/>
      <c r="AD1039" s="216"/>
      <c r="AE1039" s="216"/>
      <c r="AF1039" s="216"/>
      <c r="AG1039" s="216" t="s">
        <v>168</v>
      </c>
      <c r="AH1039" s="216">
        <v>0</v>
      </c>
      <c r="AI1039" s="216"/>
      <c r="AJ1039" s="216"/>
      <c r="AK1039" s="216"/>
      <c r="AL1039" s="216"/>
      <c r="AM1039" s="216"/>
      <c r="AN1039" s="216"/>
      <c r="AO1039" s="216"/>
      <c r="AP1039" s="216"/>
      <c r="AQ1039" s="216"/>
      <c r="AR1039" s="216"/>
      <c r="AS1039" s="216"/>
      <c r="AT1039" s="216"/>
      <c r="AU1039" s="216"/>
      <c r="AV1039" s="216"/>
      <c r="AW1039" s="216"/>
      <c r="AX1039" s="216"/>
      <c r="AY1039" s="216"/>
      <c r="AZ1039" s="216"/>
      <c r="BA1039" s="216"/>
      <c r="BB1039" s="216"/>
      <c r="BC1039" s="216"/>
      <c r="BD1039" s="216"/>
      <c r="BE1039" s="216"/>
      <c r="BF1039" s="216"/>
      <c r="BG1039" s="216"/>
      <c r="BH1039" s="216"/>
    </row>
    <row r="1040" spans="1:60" outlineLevel="1" x14ac:dyDescent="0.2">
      <c r="A1040" s="223"/>
      <c r="B1040" s="224"/>
      <c r="C1040" s="248" t="s">
        <v>741</v>
      </c>
      <c r="D1040" s="226"/>
      <c r="E1040" s="227">
        <v>51.432499999999997</v>
      </c>
      <c r="F1040" s="225"/>
      <c r="G1040" s="225"/>
      <c r="H1040" s="225"/>
      <c r="I1040" s="225"/>
      <c r="J1040" s="225"/>
      <c r="K1040" s="225"/>
      <c r="L1040" s="225"/>
      <c r="M1040" s="225"/>
      <c r="N1040" s="225"/>
      <c r="O1040" s="225"/>
      <c r="P1040" s="225"/>
      <c r="Q1040" s="225"/>
      <c r="R1040" s="225"/>
      <c r="S1040" s="225"/>
      <c r="T1040" s="225"/>
      <c r="U1040" s="225"/>
      <c r="V1040" s="225"/>
      <c r="W1040" s="225"/>
      <c r="X1040" s="225"/>
      <c r="Y1040" s="216"/>
      <c r="Z1040" s="216"/>
      <c r="AA1040" s="216"/>
      <c r="AB1040" s="216"/>
      <c r="AC1040" s="216"/>
      <c r="AD1040" s="216"/>
      <c r="AE1040" s="216"/>
      <c r="AF1040" s="216"/>
      <c r="AG1040" s="216" t="s">
        <v>168</v>
      </c>
      <c r="AH1040" s="216">
        <v>0</v>
      </c>
      <c r="AI1040" s="216"/>
      <c r="AJ1040" s="216"/>
      <c r="AK1040" s="216"/>
      <c r="AL1040" s="216"/>
      <c r="AM1040" s="216"/>
      <c r="AN1040" s="216"/>
      <c r="AO1040" s="216"/>
      <c r="AP1040" s="216"/>
      <c r="AQ1040" s="216"/>
      <c r="AR1040" s="216"/>
      <c r="AS1040" s="216"/>
      <c r="AT1040" s="216"/>
      <c r="AU1040" s="216"/>
      <c r="AV1040" s="216"/>
      <c r="AW1040" s="216"/>
      <c r="AX1040" s="216"/>
      <c r="AY1040" s="216"/>
      <c r="AZ1040" s="216"/>
      <c r="BA1040" s="216"/>
      <c r="BB1040" s="216"/>
      <c r="BC1040" s="216"/>
      <c r="BD1040" s="216"/>
      <c r="BE1040" s="216"/>
      <c r="BF1040" s="216"/>
      <c r="BG1040" s="216"/>
      <c r="BH1040" s="216"/>
    </row>
    <row r="1041" spans="1:60" ht="22.5" outlineLevel="1" x14ac:dyDescent="0.2">
      <c r="A1041" s="235">
        <v>130</v>
      </c>
      <c r="B1041" s="236" t="s">
        <v>742</v>
      </c>
      <c r="C1041" s="246" t="s">
        <v>743</v>
      </c>
      <c r="D1041" s="237" t="s">
        <v>259</v>
      </c>
      <c r="E1041" s="238">
        <v>19.985199999999999</v>
      </c>
      <c r="F1041" s="239"/>
      <c r="G1041" s="240">
        <f>ROUND(E1041*F1041,2)</f>
        <v>0</v>
      </c>
      <c r="H1041" s="239"/>
      <c r="I1041" s="240">
        <f>ROUND(E1041*H1041,2)</f>
        <v>0</v>
      </c>
      <c r="J1041" s="239"/>
      <c r="K1041" s="240">
        <f>ROUND(E1041*J1041,2)</f>
        <v>0</v>
      </c>
      <c r="L1041" s="240">
        <v>21</v>
      </c>
      <c r="M1041" s="240">
        <f>G1041*(1+L1041/100)</f>
        <v>0</v>
      </c>
      <c r="N1041" s="240">
        <v>0</v>
      </c>
      <c r="O1041" s="240">
        <f>ROUND(E1041*N1041,2)</f>
        <v>0</v>
      </c>
      <c r="P1041" s="240">
        <v>0.01</v>
      </c>
      <c r="Q1041" s="240">
        <f>ROUND(E1041*P1041,2)</f>
        <v>0.2</v>
      </c>
      <c r="R1041" s="240"/>
      <c r="S1041" s="240" t="s">
        <v>356</v>
      </c>
      <c r="T1041" s="241" t="s">
        <v>155</v>
      </c>
      <c r="U1041" s="225">
        <v>0</v>
      </c>
      <c r="V1041" s="225">
        <f>ROUND(E1041*U1041,2)</f>
        <v>0</v>
      </c>
      <c r="W1041" s="225"/>
      <c r="X1041" s="225" t="s">
        <v>193</v>
      </c>
      <c r="Y1041" s="216"/>
      <c r="Z1041" s="216"/>
      <c r="AA1041" s="216"/>
      <c r="AB1041" s="216"/>
      <c r="AC1041" s="216"/>
      <c r="AD1041" s="216"/>
      <c r="AE1041" s="216"/>
      <c r="AF1041" s="216"/>
      <c r="AG1041" s="216" t="s">
        <v>194</v>
      </c>
      <c r="AH1041" s="216"/>
      <c r="AI1041" s="216"/>
      <c r="AJ1041" s="216"/>
      <c r="AK1041" s="216"/>
      <c r="AL1041" s="216"/>
      <c r="AM1041" s="216"/>
      <c r="AN1041" s="216"/>
      <c r="AO1041" s="216"/>
      <c r="AP1041" s="216"/>
      <c r="AQ1041" s="216"/>
      <c r="AR1041" s="216"/>
      <c r="AS1041" s="216"/>
      <c r="AT1041" s="216"/>
      <c r="AU1041" s="216"/>
      <c r="AV1041" s="216"/>
      <c r="AW1041" s="216"/>
      <c r="AX1041" s="216"/>
      <c r="AY1041" s="216"/>
      <c r="AZ1041" s="216"/>
      <c r="BA1041" s="216"/>
      <c r="BB1041" s="216"/>
      <c r="BC1041" s="216"/>
      <c r="BD1041" s="216"/>
      <c r="BE1041" s="216"/>
      <c r="BF1041" s="216"/>
      <c r="BG1041" s="216"/>
      <c r="BH1041" s="216"/>
    </row>
    <row r="1042" spans="1:60" outlineLevel="1" x14ac:dyDescent="0.2">
      <c r="A1042" s="223"/>
      <c r="B1042" s="224"/>
      <c r="C1042" s="248" t="s">
        <v>197</v>
      </c>
      <c r="D1042" s="226"/>
      <c r="E1042" s="227"/>
      <c r="F1042" s="225"/>
      <c r="G1042" s="225"/>
      <c r="H1042" s="225"/>
      <c r="I1042" s="225"/>
      <c r="J1042" s="225"/>
      <c r="K1042" s="225"/>
      <c r="L1042" s="225"/>
      <c r="M1042" s="225"/>
      <c r="N1042" s="225"/>
      <c r="O1042" s="225"/>
      <c r="P1042" s="225"/>
      <c r="Q1042" s="225"/>
      <c r="R1042" s="225"/>
      <c r="S1042" s="225"/>
      <c r="T1042" s="225"/>
      <c r="U1042" s="225"/>
      <c r="V1042" s="225"/>
      <c r="W1042" s="225"/>
      <c r="X1042" s="225"/>
      <c r="Y1042" s="216"/>
      <c r="Z1042" s="216"/>
      <c r="AA1042" s="216"/>
      <c r="AB1042" s="216"/>
      <c r="AC1042" s="216"/>
      <c r="AD1042" s="216"/>
      <c r="AE1042" s="216"/>
      <c r="AF1042" s="216"/>
      <c r="AG1042" s="216" t="s">
        <v>168</v>
      </c>
      <c r="AH1042" s="216">
        <v>0</v>
      </c>
      <c r="AI1042" s="216"/>
      <c r="AJ1042" s="216"/>
      <c r="AK1042" s="216"/>
      <c r="AL1042" s="216"/>
      <c r="AM1042" s="216"/>
      <c r="AN1042" s="216"/>
      <c r="AO1042" s="216"/>
      <c r="AP1042" s="216"/>
      <c r="AQ1042" s="216"/>
      <c r="AR1042" s="216"/>
      <c r="AS1042" s="216"/>
      <c r="AT1042" s="216"/>
      <c r="AU1042" s="216"/>
      <c r="AV1042" s="216"/>
      <c r="AW1042" s="216"/>
      <c r="AX1042" s="216"/>
      <c r="AY1042" s="216"/>
      <c r="AZ1042" s="216"/>
      <c r="BA1042" s="216"/>
      <c r="BB1042" s="216"/>
      <c r="BC1042" s="216"/>
      <c r="BD1042" s="216"/>
      <c r="BE1042" s="216"/>
      <c r="BF1042" s="216"/>
      <c r="BG1042" s="216"/>
      <c r="BH1042" s="216"/>
    </row>
    <row r="1043" spans="1:60" outlineLevel="1" x14ac:dyDescent="0.2">
      <c r="A1043" s="223"/>
      <c r="B1043" s="224"/>
      <c r="C1043" s="248" t="s">
        <v>315</v>
      </c>
      <c r="D1043" s="226"/>
      <c r="E1043" s="227"/>
      <c r="F1043" s="225"/>
      <c r="G1043" s="225"/>
      <c r="H1043" s="225"/>
      <c r="I1043" s="225"/>
      <c r="J1043" s="225"/>
      <c r="K1043" s="225"/>
      <c r="L1043" s="225"/>
      <c r="M1043" s="225"/>
      <c r="N1043" s="225"/>
      <c r="O1043" s="225"/>
      <c r="P1043" s="225"/>
      <c r="Q1043" s="225"/>
      <c r="R1043" s="225"/>
      <c r="S1043" s="225"/>
      <c r="T1043" s="225"/>
      <c r="U1043" s="225"/>
      <c r="V1043" s="225"/>
      <c r="W1043" s="225"/>
      <c r="X1043" s="225"/>
      <c r="Y1043" s="216"/>
      <c r="Z1043" s="216"/>
      <c r="AA1043" s="216"/>
      <c r="AB1043" s="216"/>
      <c r="AC1043" s="216"/>
      <c r="AD1043" s="216"/>
      <c r="AE1043" s="216"/>
      <c r="AF1043" s="216"/>
      <c r="AG1043" s="216" t="s">
        <v>168</v>
      </c>
      <c r="AH1043" s="216">
        <v>0</v>
      </c>
      <c r="AI1043" s="216"/>
      <c r="AJ1043" s="216"/>
      <c r="AK1043" s="216"/>
      <c r="AL1043" s="216"/>
      <c r="AM1043" s="216"/>
      <c r="AN1043" s="216"/>
      <c r="AO1043" s="216"/>
      <c r="AP1043" s="216"/>
      <c r="AQ1043" s="216"/>
      <c r="AR1043" s="216"/>
      <c r="AS1043" s="216"/>
      <c r="AT1043" s="216"/>
      <c r="AU1043" s="216"/>
      <c r="AV1043" s="216"/>
      <c r="AW1043" s="216"/>
      <c r="AX1043" s="216"/>
      <c r="AY1043" s="216"/>
      <c r="AZ1043" s="216"/>
      <c r="BA1043" s="216"/>
      <c r="BB1043" s="216"/>
      <c r="BC1043" s="216"/>
      <c r="BD1043" s="216"/>
      <c r="BE1043" s="216"/>
      <c r="BF1043" s="216"/>
      <c r="BG1043" s="216"/>
      <c r="BH1043" s="216"/>
    </row>
    <row r="1044" spans="1:60" outlineLevel="1" x14ac:dyDescent="0.2">
      <c r="A1044" s="223"/>
      <c r="B1044" s="224"/>
      <c r="C1044" s="248" t="s">
        <v>744</v>
      </c>
      <c r="D1044" s="226"/>
      <c r="E1044" s="227">
        <v>19.985199999999999</v>
      </c>
      <c r="F1044" s="225"/>
      <c r="G1044" s="225"/>
      <c r="H1044" s="225"/>
      <c r="I1044" s="225"/>
      <c r="J1044" s="225"/>
      <c r="K1044" s="225"/>
      <c r="L1044" s="225"/>
      <c r="M1044" s="225"/>
      <c r="N1044" s="225"/>
      <c r="O1044" s="225"/>
      <c r="P1044" s="225"/>
      <c r="Q1044" s="225"/>
      <c r="R1044" s="225"/>
      <c r="S1044" s="225"/>
      <c r="T1044" s="225"/>
      <c r="U1044" s="225"/>
      <c r="V1044" s="225"/>
      <c r="W1044" s="225"/>
      <c r="X1044" s="225"/>
      <c r="Y1044" s="216"/>
      <c r="Z1044" s="216"/>
      <c r="AA1044" s="216"/>
      <c r="AB1044" s="216"/>
      <c r="AC1044" s="216"/>
      <c r="AD1044" s="216"/>
      <c r="AE1044" s="216"/>
      <c r="AF1044" s="216"/>
      <c r="AG1044" s="216" t="s">
        <v>168</v>
      </c>
      <c r="AH1044" s="216">
        <v>0</v>
      </c>
      <c r="AI1044" s="216"/>
      <c r="AJ1044" s="216"/>
      <c r="AK1044" s="216"/>
      <c r="AL1044" s="216"/>
      <c r="AM1044" s="216"/>
      <c r="AN1044" s="216"/>
      <c r="AO1044" s="216"/>
      <c r="AP1044" s="216"/>
      <c r="AQ1044" s="216"/>
      <c r="AR1044" s="216"/>
      <c r="AS1044" s="216"/>
      <c r="AT1044" s="216"/>
      <c r="AU1044" s="216"/>
      <c r="AV1044" s="216"/>
      <c r="AW1044" s="216"/>
      <c r="AX1044" s="216"/>
      <c r="AY1044" s="216"/>
      <c r="AZ1044" s="216"/>
      <c r="BA1044" s="216"/>
      <c r="BB1044" s="216"/>
      <c r="BC1044" s="216"/>
      <c r="BD1044" s="216"/>
      <c r="BE1044" s="216"/>
      <c r="BF1044" s="216"/>
      <c r="BG1044" s="216"/>
      <c r="BH1044" s="216"/>
    </row>
    <row r="1045" spans="1:60" outlineLevel="1" x14ac:dyDescent="0.2">
      <c r="A1045" s="223"/>
      <c r="B1045" s="224"/>
      <c r="C1045" s="248" t="s">
        <v>745</v>
      </c>
      <c r="D1045" s="226"/>
      <c r="E1045" s="227"/>
      <c r="F1045" s="225"/>
      <c r="G1045" s="225"/>
      <c r="H1045" s="225"/>
      <c r="I1045" s="225"/>
      <c r="J1045" s="225"/>
      <c r="K1045" s="225"/>
      <c r="L1045" s="225"/>
      <c r="M1045" s="225"/>
      <c r="N1045" s="225"/>
      <c r="O1045" s="225"/>
      <c r="P1045" s="225"/>
      <c r="Q1045" s="225"/>
      <c r="R1045" s="225"/>
      <c r="S1045" s="225"/>
      <c r="T1045" s="225"/>
      <c r="U1045" s="225"/>
      <c r="V1045" s="225"/>
      <c r="W1045" s="225"/>
      <c r="X1045" s="225"/>
      <c r="Y1045" s="216"/>
      <c r="Z1045" s="216"/>
      <c r="AA1045" s="216"/>
      <c r="AB1045" s="216"/>
      <c r="AC1045" s="216"/>
      <c r="AD1045" s="216"/>
      <c r="AE1045" s="216"/>
      <c r="AF1045" s="216"/>
      <c r="AG1045" s="216" t="s">
        <v>168</v>
      </c>
      <c r="AH1045" s="216">
        <v>0</v>
      </c>
      <c r="AI1045" s="216"/>
      <c r="AJ1045" s="216"/>
      <c r="AK1045" s="216"/>
      <c r="AL1045" s="216"/>
      <c r="AM1045" s="216"/>
      <c r="AN1045" s="216"/>
      <c r="AO1045" s="216"/>
      <c r="AP1045" s="216"/>
      <c r="AQ1045" s="216"/>
      <c r="AR1045" s="216"/>
      <c r="AS1045" s="216"/>
      <c r="AT1045" s="216"/>
      <c r="AU1045" s="216"/>
      <c r="AV1045" s="216"/>
      <c r="AW1045" s="216"/>
      <c r="AX1045" s="216"/>
      <c r="AY1045" s="216"/>
      <c r="AZ1045" s="216"/>
      <c r="BA1045" s="216"/>
      <c r="BB1045" s="216"/>
      <c r="BC1045" s="216"/>
      <c r="BD1045" s="216"/>
      <c r="BE1045" s="216"/>
      <c r="BF1045" s="216"/>
      <c r="BG1045" s="216"/>
      <c r="BH1045" s="216"/>
    </row>
    <row r="1046" spans="1:60" ht="22.5" outlineLevel="1" x14ac:dyDescent="0.2">
      <c r="A1046" s="235">
        <v>131</v>
      </c>
      <c r="B1046" s="236" t="s">
        <v>746</v>
      </c>
      <c r="C1046" s="246" t="s">
        <v>747</v>
      </c>
      <c r="D1046" s="237" t="s">
        <v>259</v>
      </c>
      <c r="E1046" s="238">
        <v>19.985199999999999</v>
      </c>
      <c r="F1046" s="239"/>
      <c r="G1046" s="240">
        <f>ROUND(E1046*F1046,2)</f>
        <v>0</v>
      </c>
      <c r="H1046" s="239"/>
      <c r="I1046" s="240">
        <f>ROUND(E1046*H1046,2)</f>
        <v>0</v>
      </c>
      <c r="J1046" s="239"/>
      <c r="K1046" s="240">
        <f>ROUND(E1046*J1046,2)</f>
        <v>0</v>
      </c>
      <c r="L1046" s="240">
        <v>21</v>
      </c>
      <c r="M1046" s="240">
        <f>G1046*(1+L1046/100)</f>
        <v>0</v>
      </c>
      <c r="N1046" s="240">
        <v>5.8000000000000003E-2</v>
      </c>
      <c r="O1046" s="240">
        <f>ROUND(E1046*N1046,2)</f>
        <v>1.1599999999999999</v>
      </c>
      <c r="P1046" s="240">
        <v>0</v>
      </c>
      <c r="Q1046" s="240">
        <f>ROUND(E1046*P1046,2)</f>
        <v>0</v>
      </c>
      <c r="R1046" s="240"/>
      <c r="S1046" s="240" t="s">
        <v>356</v>
      </c>
      <c r="T1046" s="241" t="s">
        <v>155</v>
      </c>
      <c r="U1046" s="225">
        <v>0</v>
      </c>
      <c r="V1046" s="225">
        <f>ROUND(E1046*U1046,2)</f>
        <v>0</v>
      </c>
      <c r="W1046" s="225"/>
      <c r="X1046" s="225" t="s">
        <v>193</v>
      </c>
      <c r="Y1046" s="216"/>
      <c r="Z1046" s="216"/>
      <c r="AA1046" s="216"/>
      <c r="AB1046" s="216"/>
      <c r="AC1046" s="216"/>
      <c r="AD1046" s="216"/>
      <c r="AE1046" s="216"/>
      <c r="AF1046" s="216"/>
      <c r="AG1046" s="216" t="s">
        <v>194</v>
      </c>
      <c r="AH1046" s="216"/>
      <c r="AI1046" s="216"/>
      <c r="AJ1046" s="216"/>
      <c r="AK1046" s="216"/>
      <c r="AL1046" s="216"/>
      <c r="AM1046" s="216"/>
      <c r="AN1046" s="216"/>
      <c r="AO1046" s="216"/>
      <c r="AP1046" s="216"/>
      <c r="AQ1046" s="216"/>
      <c r="AR1046" s="216"/>
      <c r="AS1046" s="216"/>
      <c r="AT1046" s="216"/>
      <c r="AU1046" s="216"/>
      <c r="AV1046" s="216"/>
      <c r="AW1046" s="216"/>
      <c r="AX1046" s="216"/>
      <c r="AY1046" s="216"/>
      <c r="AZ1046" s="216"/>
      <c r="BA1046" s="216"/>
      <c r="BB1046" s="216"/>
      <c r="BC1046" s="216"/>
      <c r="BD1046" s="216"/>
      <c r="BE1046" s="216"/>
      <c r="BF1046" s="216"/>
      <c r="BG1046" s="216"/>
      <c r="BH1046" s="216"/>
    </row>
    <row r="1047" spans="1:60" outlineLevel="1" x14ac:dyDescent="0.2">
      <c r="A1047" s="223"/>
      <c r="B1047" s="224"/>
      <c r="C1047" s="248" t="s">
        <v>197</v>
      </c>
      <c r="D1047" s="226"/>
      <c r="E1047" s="227"/>
      <c r="F1047" s="225"/>
      <c r="G1047" s="225"/>
      <c r="H1047" s="225"/>
      <c r="I1047" s="225"/>
      <c r="J1047" s="225"/>
      <c r="K1047" s="225"/>
      <c r="L1047" s="225"/>
      <c r="M1047" s="225"/>
      <c r="N1047" s="225"/>
      <c r="O1047" s="225"/>
      <c r="P1047" s="225"/>
      <c r="Q1047" s="225"/>
      <c r="R1047" s="225"/>
      <c r="S1047" s="225"/>
      <c r="T1047" s="225"/>
      <c r="U1047" s="225"/>
      <c r="V1047" s="225"/>
      <c r="W1047" s="225"/>
      <c r="X1047" s="225"/>
      <c r="Y1047" s="216"/>
      <c r="Z1047" s="216"/>
      <c r="AA1047" s="216"/>
      <c r="AB1047" s="216"/>
      <c r="AC1047" s="216"/>
      <c r="AD1047" s="216"/>
      <c r="AE1047" s="216"/>
      <c r="AF1047" s="216"/>
      <c r="AG1047" s="216" t="s">
        <v>168</v>
      </c>
      <c r="AH1047" s="216">
        <v>0</v>
      </c>
      <c r="AI1047" s="216"/>
      <c r="AJ1047" s="216"/>
      <c r="AK1047" s="216"/>
      <c r="AL1047" s="216"/>
      <c r="AM1047" s="216"/>
      <c r="AN1047" s="216"/>
      <c r="AO1047" s="216"/>
      <c r="AP1047" s="216"/>
      <c r="AQ1047" s="216"/>
      <c r="AR1047" s="216"/>
      <c r="AS1047" s="216"/>
      <c r="AT1047" s="216"/>
      <c r="AU1047" s="216"/>
      <c r="AV1047" s="216"/>
      <c r="AW1047" s="216"/>
      <c r="AX1047" s="216"/>
      <c r="AY1047" s="216"/>
      <c r="AZ1047" s="216"/>
      <c r="BA1047" s="216"/>
      <c r="BB1047" s="216"/>
      <c r="BC1047" s="216"/>
      <c r="BD1047" s="216"/>
      <c r="BE1047" s="216"/>
      <c r="BF1047" s="216"/>
      <c r="BG1047" s="216"/>
      <c r="BH1047" s="216"/>
    </row>
    <row r="1048" spans="1:60" outlineLevel="1" x14ac:dyDescent="0.2">
      <c r="A1048" s="223"/>
      <c r="B1048" s="224"/>
      <c r="C1048" s="248" t="s">
        <v>315</v>
      </c>
      <c r="D1048" s="226"/>
      <c r="E1048" s="227"/>
      <c r="F1048" s="225"/>
      <c r="G1048" s="225"/>
      <c r="H1048" s="225"/>
      <c r="I1048" s="225"/>
      <c r="J1048" s="225"/>
      <c r="K1048" s="225"/>
      <c r="L1048" s="225"/>
      <c r="M1048" s="225"/>
      <c r="N1048" s="225"/>
      <c r="O1048" s="225"/>
      <c r="P1048" s="225"/>
      <c r="Q1048" s="225"/>
      <c r="R1048" s="225"/>
      <c r="S1048" s="225"/>
      <c r="T1048" s="225"/>
      <c r="U1048" s="225"/>
      <c r="V1048" s="225"/>
      <c r="W1048" s="225"/>
      <c r="X1048" s="225"/>
      <c r="Y1048" s="216"/>
      <c r="Z1048" s="216"/>
      <c r="AA1048" s="216"/>
      <c r="AB1048" s="216"/>
      <c r="AC1048" s="216"/>
      <c r="AD1048" s="216"/>
      <c r="AE1048" s="216"/>
      <c r="AF1048" s="216"/>
      <c r="AG1048" s="216" t="s">
        <v>168</v>
      </c>
      <c r="AH1048" s="216">
        <v>0</v>
      </c>
      <c r="AI1048" s="216"/>
      <c r="AJ1048" s="216"/>
      <c r="AK1048" s="216"/>
      <c r="AL1048" s="216"/>
      <c r="AM1048" s="216"/>
      <c r="AN1048" s="216"/>
      <c r="AO1048" s="216"/>
      <c r="AP1048" s="216"/>
      <c r="AQ1048" s="216"/>
      <c r="AR1048" s="216"/>
      <c r="AS1048" s="216"/>
      <c r="AT1048" s="216"/>
      <c r="AU1048" s="216"/>
      <c r="AV1048" s="216"/>
      <c r="AW1048" s="216"/>
      <c r="AX1048" s="216"/>
      <c r="AY1048" s="216"/>
      <c r="AZ1048" s="216"/>
      <c r="BA1048" s="216"/>
      <c r="BB1048" s="216"/>
      <c r="BC1048" s="216"/>
      <c r="BD1048" s="216"/>
      <c r="BE1048" s="216"/>
      <c r="BF1048" s="216"/>
      <c r="BG1048" s="216"/>
      <c r="BH1048" s="216"/>
    </row>
    <row r="1049" spans="1:60" outlineLevel="1" x14ac:dyDescent="0.2">
      <c r="A1049" s="223"/>
      <c r="B1049" s="224"/>
      <c r="C1049" s="248" t="s">
        <v>744</v>
      </c>
      <c r="D1049" s="226"/>
      <c r="E1049" s="227">
        <v>19.985199999999999</v>
      </c>
      <c r="F1049" s="225"/>
      <c r="G1049" s="225"/>
      <c r="H1049" s="225"/>
      <c r="I1049" s="225"/>
      <c r="J1049" s="225"/>
      <c r="K1049" s="225"/>
      <c r="L1049" s="225"/>
      <c r="M1049" s="225"/>
      <c r="N1049" s="225"/>
      <c r="O1049" s="225"/>
      <c r="P1049" s="225"/>
      <c r="Q1049" s="225"/>
      <c r="R1049" s="225"/>
      <c r="S1049" s="225"/>
      <c r="T1049" s="225"/>
      <c r="U1049" s="225"/>
      <c r="V1049" s="225"/>
      <c r="W1049" s="225"/>
      <c r="X1049" s="225"/>
      <c r="Y1049" s="216"/>
      <c r="Z1049" s="216"/>
      <c r="AA1049" s="216"/>
      <c r="AB1049" s="216"/>
      <c r="AC1049" s="216"/>
      <c r="AD1049" s="216"/>
      <c r="AE1049" s="216"/>
      <c r="AF1049" s="216"/>
      <c r="AG1049" s="216" t="s">
        <v>168</v>
      </c>
      <c r="AH1049" s="216">
        <v>0</v>
      </c>
      <c r="AI1049" s="216"/>
      <c r="AJ1049" s="216"/>
      <c r="AK1049" s="216"/>
      <c r="AL1049" s="216"/>
      <c r="AM1049" s="216"/>
      <c r="AN1049" s="216"/>
      <c r="AO1049" s="216"/>
      <c r="AP1049" s="216"/>
      <c r="AQ1049" s="216"/>
      <c r="AR1049" s="216"/>
      <c r="AS1049" s="216"/>
      <c r="AT1049" s="216"/>
      <c r="AU1049" s="216"/>
      <c r="AV1049" s="216"/>
      <c r="AW1049" s="216"/>
      <c r="AX1049" s="216"/>
      <c r="AY1049" s="216"/>
      <c r="AZ1049" s="216"/>
      <c r="BA1049" s="216"/>
      <c r="BB1049" s="216"/>
      <c r="BC1049" s="216"/>
      <c r="BD1049" s="216"/>
      <c r="BE1049" s="216"/>
      <c r="BF1049" s="216"/>
      <c r="BG1049" s="216"/>
      <c r="BH1049" s="216"/>
    </row>
    <row r="1050" spans="1:60" outlineLevel="1" x14ac:dyDescent="0.2">
      <c r="A1050" s="223"/>
      <c r="B1050" s="224"/>
      <c r="C1050" s="248" t="s">
        <v>745</v>
      </c>
      <c r="D1050" s="226"/>
      <c r="E1050" s="227"/>
      <c r="F1050" s="225"/>
      <c r="G1050" s="225"/>
      <c r="H1050" s="225"/>
      <c r="I1050" s="225"/>
      <c r="J1050" s="225"/>
      <c r="K1050" s="225"/>
      <c r="L1050" s="225"/>
      <c r="M1050" s="225"/>
      <c r="N1050" s="225"/>
      <c r="O1050" s="225"/>
      <c r="P1050" s="225"/>
      <c r="Q1050" s="225"/>
      <c r="R1050" s="225"/>
      <c r="S1050" s="225"/>
      <c r="T1050" s="225"/>
      <c r="U1050" s="225"/>
      <c r="V1050" s="225"/>
      <c r="W1050" s="225"/>
      <c r="X1050" s="225"/>
      <c r="Y1050" s="216"/>
      <c r="Z1050" s="216"/>
      <c r="AA1050" s="216"/>
      <c r="AB1050" s="216"/>
      <c r="AC1050" s="216"/>
      <c r="AD1050" s="216"/>
      <c r="AE1050" s="216"/>
      <c r="AF1050" s="216"/>
      <c r="AG1050" s="216" t="s">
        <v>168</v>
      </c>
      <c r="AH1050" s="216">
        <v>0</v>
      </c>
      <c r="AI1050" s="216"/>
      <c r="AJ1050" s="216"/>
      <c r="AK1050" s="216"/>
      <c r="AL1050" s="216"/>
      <c r="AM1050" s="216"/>
      <c r="AN1050" s="216"/>
      <c r="AO1050" s="216"/>
      <c r="AP1050" s="216"/>
      <c r="AQ1050" s="216"/>
      <c r="AR1050" s="216"/>
      <c r="AS1050" s="216"/>
      <c r="AT1050" s="216"/>
      <c r="AU1050" s="216"/>
      <c r="AV1050" s="216"/>
      <c r="AW1050" s="216"/>
      <c r="AX1050" s="216"/>
      <c r="AY1050" s="216"/>
      <c r="AZ1050" s="216"/>
      <c r="BA1050" s="216"/>
      <c r="BB1050" s="216"/>
      <c r="BC1050" s="216"/>
      <c r="BD1050" s="216"/>
      <c r="BE1050" s="216"/>
      <c r="BF1050" s="216"/>
      <c r="BG1050" s="216"/>
      <c r="BH1050" s="216"/>
    </row>
    <row r="1051" spans="1:60" outlineLevel="1" x14ac:dyDescent="0.2">
      <c r="A1051" s="235">
        <v>132</v>
      </c>
      <c r="B1051" s="236" t="s">
        <v>748</v>
      </c>
      <c r="C1051" s="246" t="s">
        <v>749</v>
      </c>
      <c r="D1051" s="237" t="s">
        <v>259</v>
      </c>
      <c r="E1051" s="238">
        <v>51.432499999999997</v>
      </c>
      <c r="F1051" s="239"/>
      <c r="G1051" s="240">
        <f>ROUND(E1051*F1051,2)</f>
        <v>0</v>
      </c>
      <c r="H1051" s="239"/>
      <c r="I1051" s="240">
        <f>ROUND(E1051*H1051,2)</f>
        <v>0</v>
      </c>
      <c r="J1051" s="239"/>
      <c r="K1051" s="240">
        <f>ROUND(E1051*J1051,2)</f>
        <v>0</v>
      </c>
      <c r="L1051" s="240">
        <v>21</v>
      </c>
      <c r="M1051" s="240">
        <f>G1051*(1+L1051/100)</f>
        <v>0</v>
      </c>
      <c r="N1051" s="240">
        <v>0</v>
      </c>
      <c r="O1051" s="240">
        <f>ROUND(E1051*N1051,2)</f>
        <v>0</v>
      </c>
      <c r="P1051" s="240">
        <v>0</v>
      </c>
      <c r="Q1051" s="240">
        <f>ROUND(E1051*P1051,2)</f>
        <v>0</v>
      </c>
      <c r="R1051" s="240"/>
      <c r="S1051" s="240" t="s">
        <v>356</v>
      </c>
      <c r="T1051" s="241" t="s">
        <v>155</v>
      </c>
      <c r="U1051" s="225">
        <v>0</v>
      </c>
      <c r="V1051" s="225">
        <f>ROUND(E1051*U1051,2)</f>
        <v>0</v>
      </c>
      <c r="W1051" s="225"/>
      <c r="X1051" s="225" t="s">
        <v>193</v>
      </c>
      <c r="Y1051" s="216"/>
      <c r="Z1051" s="216"/>
      <c r="AA1051" s="216"/>
      <c r="AB1051" s="216"/>
      <c r="AC1051" s="216"/>
      <c r="AD1051" s="216"/>
      <c r="AE1051" s="216"/>
      <c r="AF1051" s="216"/>
      <c r="AG1051" s="216" t="s">
        <v>194</v>
      </c>
      <c r="AH1051" s="216"/>
      <c r="AI1051" s="216"/>
      <c r="AJ1051" s="216"/>
      <c r="AK1051" s="216"/>
      <c r="AL1051" s="216"/>
      <c r="AM1051" s="216"/>
      <c r="AN1051" s="216"/>
      <c r="AO1051" s="216"/>
      <c r="AP1051" s="216"/>
      <c r="AQ1051" s="216"/>
      <c r="AR1051" s="216"/>
      <c r="AS1051" s="216"/>
      <c r="AT1051" s="216"/>
      <c r="AU1051" s="216"/>
      <c r="AV1051" s="216"/>
      <c r="AW1051" s="216"/>
      <c r="AX1051" s="216"/>
      <c r="AY1051" s="216"/>
      <c r="AZ1051" s="216"/>
      <c r="BA1051" s="216"/>
      <c r="BB1051" s="216"/>
      <c r="BC1051" s="216"/>
      <c r="BD1051" s="216"/>
      <c r="BE1051" s="216"/>
      <c r="BF1051" s="216"/>
      <c r="BG1051" s="216"/>
      <c r="BH1051" s="216"/>
    </row>
    <row r="1052" spans="1:60" outlineLevel="1" x14ac:dyDescent="0.2">
      <c r="A1052" s="223"/>
      <c r="B1052" s="224"/>
      <c r="C1052" s="248" t="s">
        <v>197</v>
      </c>
      <c r="D1052" s="226"/>
      <c r="E1052" s="227"/>
      <c r="F1052" s="225"/>
      <c r="G1052" s="225"/>
      <c r="H1052" s="225"/>
      <c r="I1052" s="225"/>
      <c r="J1052" s="225"/>
      <c r="K1052" s="225"/>
      <c r="L1052" s="225"/>
      <c r="M1052" s="225"/>
      <c r="N1052" s="225"/>
      <c r="O1052" s="225"/>
      <c r="P1052" s="225"/>
      <c r="Q1052" s="225"/>
      <c r="R1052" s="225"/>
      <c r="S1052" s="225"/>
      <c r="T1052" s="225"/>
      <c r="U1052" s="225"/>
      <c r="V1052" s="225"/>
      <c r="W1052" s="225"/>
      <c r="X1052" s="225"/>
      <c r="Y1052" s="216"/>
      <c r="Z1052" s="216"/>
      <c r="AA1052" s="216"/>
      <c r="AB1052" s="216"/>
      <c r="AC1052" s="216"/>
      <c r="AD1052" s="216"/>
      <c r="AE1052" s="216"/>
      <c r="AF1052" s="216"/>
      <c r="AG1052" s="216" t="s">
        <v>168</v>
      </c>
      <c r="AH1052" s="216">
        <v>0</v>
      </c>
      <c r="AI1052" s="216"/>
      <c r="AJ1052" s="216"/>
      <c r="AK1052" s="216"/>
      <c r="AL1052" s="216"/>
      <c r="AM1052" s="216"/>
      <c r="AN1052" s="216"/>
      <c r="AO1052" s="216"/>
      <c r="AP1052" s="216"/>
      <c r="AQ1052" s="216"/>
      <c r="AR1052" s="216"/>
      <c r="AS1052" s="216"/>
      <c r="AT1052" s="216"/>
      <c r="AU1052" s="216"/>
      <c r="AV1052" s="216"/>
      <c r="AW1052" s="216"/>
      <c r="AX1052" s="216"/>
      <c r="AY1052" s="216"/>
      <c r="AZ1052" s="216"/>
      <c r="BA1052" s="216"/>
      <c r="BB1052" s="216"/>
      <c r="BC1052" s="216"/>
      <c r="BD1052" s="216"/>
      <c r="BE1052" s="216"/>
      <c r="BF1052" s="216"/>
      <c r="BG1052" s="216"/>
      <c r="BH1052" s="216"/>
    </row>
    <row r="1053" spans="1:60" outlineLevel="1" x14ac:dyDescent="0.2">
      <c r="A1053" s="223"/>
      <c r="B1053" s="224"/>
      <c r="C1053" s="248" t="s">
        <v>315</v>
      </c>
      <c r="D1053" s="226"/>
      <c r="E1053" s="227"/>
      <c r="F1053" s="225"/>
      <c r="G1053" s="225"/>
      <c r="H1053" s="225"/>
      <c r="I1053" s="225"/>
      <c r="J1053" s="225"/>
      <c r="K1053" s="225"/>
      <c r="L1053" s="225"/>
      <c r="M1053" s="225"/>
      <c r="N1053" s="225"/>
      <c r="O1053" s="225"/>
      <c r="P1053" s="225"/>
      <c r="Q1053" s="225"/>
      <c r="R1053" s="225"/>
      <c r="S1053" s="225"/>
      <c r="T1053" s="225"/>
      <c r="U1053" s="225"/>
      <c r="V1053" s="225"/>
      <c r="W1053" s="225"/>
      <c r="X1053" s="225"/>
      <c r="Y1053" s="216"/>
      <c r="Z1053" s="216"/>
      <c r="AA1053" s="216"/>
      <c r="AB1053" s="216"/>
      <c r="AC1053" s="216"/>
      <c r="AD1053" s="216"/>
      <c r="AE1053" s="216"/>
      <c r="AF1053" s="216"/>
      <c r="AG1053" s="216" t="s">
        <v>168</v>
      </c>
      <c r="AH1053" s="216">
        <v>0</v>
      </c>
      <c r="AI1053" s="216"/>
      <c r="AJ1053" s="216"/>
      <c r="AK1053" s="216"/>
      <c r="AL1053" s="216"/>
      <c r="AM1053" s="216"/>
      <c r="AN1053" s="216"/>
      <c r="AO1053" s="216"/>
      <c r="AP1053" s="216"/>
      <c r="AQ1053" s="216"/>
      <c r="AR1053" s="216"/>
      <c r="AS1053" s="216"/>
      <c r="AT1053" s="216"/>
      <c r="AU1053" s="216"/>
      <c r="AV1053" s="216"/>
      <c r="AW1053" s="216"/>
      <c r="AX1053" s="216"/>
      <c r="AY1053" s="216"/>
      <c r="AZ1053" s="216"/>
      <c r="BA1053" s="216"/>
      <c r="BB1053" s="216"/>
      <c r="BC1053" s="216"/>
      <c r="BD1053" s="216"/>
      <c r="BE1053" s="216"/>
      <c r="BF1053" s="216"/>
      <c r="BG1053" s="216"/>
      <c r="BH1053" s="216"/>
    </row>
    <row r="1054" spans="1:60" outlineLevel="1" x14ac:dyDescent="0.2">
      <c r="A1054" s="223"/>
      <c r="B1054" s="224"/>
      <c r="C1054" s="248" t="s">
        <v>741</v>
      </c>
      <c r="D1054" s="226"/>
      <c r="E1054" s="227">
        <v>51.432499999999997</v>
      </c>
      <c r="F1054" s="225"/>
      <c r="G1054" s="225"/>
      <c r="H1054" s="225"/>
      <c r="I1054" s="225"/>
      <c r="J1054" s="225"/>
      <c r="K1054" s="225"/>
      <c r="L1054" s="225"/>
      <c r="M1054" s="225"/>
      <c r="N1054" s="225"/>
      <c r="O1054" s="225"/>
      <c r="P1054" s="225"/>
      <c r="Q1054" s="225"/>
      <c r="R1054" s="225"/>
      <c r="S1054" s="225"/>
      <c r="T1054" s="225"/>
      <c r="U1054" s="225"/>
      <c r="V1054" s="225"/>
      <c r="W1054" s="225"/>
      <c r="X1054" s="225"/>
      <c r="Y1054" s="216"/>
      <c r="Z1054" s="216"/>
      <c r="AA1054" s="216"/>
      <c r="AB1054" s="216"/>
      <c r="AC1054" s="216"/>
      <c r="AD1054" s="216"/>
      <c r="AE1054" s="216"/>
      <c r="AF1054" s="216"/>
      <c r="AG1054" s="216" t="s">
        <v>168</v>
      </c>
      <c r="AH1054" s="216">
        <v>0</v>
      </c>
      <c r="AI1054" s="216"/>
      <c r="AJ1054" s="216"/>
      <c r="AK1054" s="216"/>
      <c r="AL1054" s="216"/>
      <c r="AM1054" s="216"/>
      <c r="AN1054" s="216"/>
      <c r="AO1054" s="216"/>
      <c r="AP1054" s="216"/>
      <c r="AQ1054" s="216"/>
      <c r="AR1054" s="216"/>
      <c r="AS1054" s="216"/>
      <c r="AT1054" s="216"/>
      <c r="AU1054" s="216"/>
      <c r="AV1054" s="216"/>
      <c r="AW1054" s="216"/>
      <c r="AX1054" s="216"/>
      <c r="AY1054" s="216"/>
      <c r="AZ1054" s="216"/>
      <c r="BA1054" s="216"/>
      <c r="BB1054" s="216"/>
      <c r="BC1054" s="216"/>
      <c r="BD1054" s="216"/>
      <c r="BE1054" s="216"/>
      <c r="BF1054" s="216"/>
      <c r="BG1054" s="216"/>
      <c r="BH1054" s="216"/>
    </row>
    <row r="1055" spans="1:60" ht="22.5" outlineLevel="1" x14ac:dyDescent="0.2">
      <c r="A1055" s="235">
        <v>133</v>
      </c>
      <c r="B1055" s="236" t="s">
        <v>750</v>
      </c>
      <c r="C1055" s="246" t="s">
        <v>751</v>
      </c>
      <c r="D1055" s="237" t="s">
        <v>259</v>
      </c>
      <c r="E1055" s="238">
        <v>78.492000000000004</v>
      </c>
      <c r="F1055" s="239"/>
      <c r="G1055" s="240">
        <f>ROUND(E1055*F1055,2)</f>
        <v>0</v>
      </c>
      <c r="H1055" s="239"/>
      <c r="I1055" s="240">
        <f>ROUND(E1055*H1055,2)</f>
        <v>0</v>
      </c>
      <c r="J1055" s="239"/>
      <c r="K1055" s="240">
        <f>ROUND(E1055*J1055,2)</f>
        <v>0</v>
      </c>
      <c r="L1055" s="240">
        <v>21</v>
      </c>
      <c r="M1055" s="240">
        <f>G1055*(1+L1055/100)</f>
        <v>0</v>
      </c>
      <c r="N1055" s="240">
        <v>0</v>
      </c>
      <c r="O1055" s="240">
        <f>ROUND(E1055*N1055,2)</f>
        <v>0</v>
      </c>
      <c r="P1055" s="240">
        <v>0</v>
      </c>
      <c r="Q1055" s="240">
        <f>ROUND(E1055*P1055,2)</f>
        <v>0</v>
      </c>
      <c r="R1055" s="240"/>
      <c r="S1055" s="240" t="s">
        <v>356</v>
      </c>
      <c r="T1055" s="241" t="s">
        <v>155</v>
      </c>
      <c r="U1055" s="225">
        <v>0</v>
      </c>
      <c r="V1055" s="225">
        <f>ROUND(E1055*U1055,2)</f>
        <v>0</v>
      </c>
      <c r="W1055" s="225"/>
      <c r="X1055" s="225" t="s">
        <v>193</v>
      </c>
      <c r="Y1055" s="216"/>
      <c r="Z1055" s="216"/>
      <c r="AA1055" s="216"/>
      <c r="AB1055" s="216"/>
      <c r="AC1055" s="216"/>
      <c r="AD1055" s="216"/>
      <c r="AE1055" s="216"/>
      <c r="AF1055" s="216"/>
      <c r="AG1055" s="216" t="s">
        <v>194</v>
      </c>
      <c r="AH1055" s="216"/>
      <c r="AI1055" s="216"/>
      <c r="AJ1055" s="216"/>
      <c r="AK1055" s="216"/>
      <c r="AL1055" s="216"/>
      <c r="AM1055" s="216"/>
      <c r="AN1055" s="216"/>
      <c r="AO1055" s="216"/>
      <c r="AP1055" s="216"/>
      <c r="AQ1055" s="216"/>
      <c r="AR1055" s="216"/>
      <c r="AS1055" s="216"/>
      <c r="AT1055" s="216"/>
      <c r="AU1055" s="216"/>
      <c r="AV1055" s="216"/>
      <c r="AW1055" s="216"/>
      <c r="AX1055" s="216"/>
      <c r="AY1055" s="216"/>
      <c r="AZ1055" s="216"/>
      <c r="BA1055" s="216"/>
      <c r="BB1055" s="216"/>
      <c r="BC1055" s="216"/>
      <c r="BD1055" s="216"/>
      <c r="BE1055" s="216"/>
      <c r="BF1055" s="216"/>
      <c r="BG1055" s="216"/>
      <c r="BH1055" s="216"/>
    </row>
    <row r="1056" spans="1:60" outlineLevel="1" x14ac:dyDescent="0.2">
      <c r="A1056" s="223"/>
      <c r="B1056" s="224"/>
      <c r="C1056" s="248" t="s">
        <v>197</v>
      </c>
      <c r="D1056" s="226"/>
      <c r="E1056" s="227"/>
      <c r="F1056" s="225"/>
      <c r="G1056" s="225"/>
      <c r="H1056" s="225"/>
      <c r="I1056" s="225"/>
      <c r="J1056" s="225"/>
      <c r="K1056" s="225"/>
      <c r="L1056" s="225"/>
      <c r="M1056" s="225"/>
      <c r="N1056" s="225"/>
      <c r="O1056" s="225"/>
      <c r="P1056" s="225"/>
      <c r="Q1056" s="225"/>
      <c r="R1056" s="225"/>
      <c r="S1056" s="225"/>
      <c r="T1056" s="225"/>
      <c r="U1056" s="225"/>
      <c r="V1056" s="225"/>
      <c r="W1056" s="225"/>
      <c r="X1056" s="225"/>
      <c r="Y1056" s="216"/>
      <c r="Z1056" s="216"/>
      <c r="AA1056" s="216"/>
      <c r="AB1056" s="216"/>
      <c r="AC1056" s="216"/>
      <c r="AD1056" s="216"/>
      <c r="AE1056" s="216"/>
      <c r="AF1056" s="216"/>
      <c r="AG1056" s="216" t="s">
        <v>168</v>
      </c>
      <c r="AH1056" s="216">
        <v>0</v>
      </c>
      <c r="AI1056" s="216"/>
      <c r="AJ1056" s="216"/>
      <c r="AK1056" s="216"/>
      <c r="AL1056" s="216"/>
      <c r="AM1056" s="216"/>
      <c r="AN1056" s="216"/>
      <c r="AO1056" s="216"/>
      <c r="AP1056" s="216"/>
      <c r="AQ1056" s="216"/>
      <c r="AR1056" s="216"/>
      <c r="AS1056" s="216"/>
      <c r="AT1056" s="216"/>
      <c r="AU1056" s="216"/>
      <c r="AV1056" s="216"/>
      <c r="AW1056" s="216"/>
      <c r="AX1056" s="216"/>
      <c r="AY1056" s="216"/>
      <c r="AZ1056" s="216"/>
      <c r="BA1056" s="216"/>
      <c r="BB1056" s="216"/>
      <c r="BC1056" s="216"/>
      <c r="BD1056" s="216"/>
      <c r="BE1056" s="216"/>
      <c r="BF1056" s="216"/>
      <c r="BG1056" s="216"/>
      <c r="BH1056" s="216"/>
    </row>
    <row r="1057" spans="1:60" outlineLevel="1" x14ac:dyDescent="0.2">
      <c r="A1057" s="223"/>
      <c r="B1057" s="224"/>
      <c r="C1057" s="248" t="s">
        <v>315</v>
      </c>
      <c r="D1057" s="226"/>
      <c r="E1057" s="227"/>
      <c r="F1057" s="225"/>
      <c r="G1057" s="225"/>
      <c r="H1057" s="225"/>
      <c r="I1057" s="225"/>
      <c r="J1057" s="225"/>
      <c r="K1057" s="225"/>
      <c r="L1057" s="225"/>
      <c r="M1057" s="225"/>
      <c r="N1057" s="225"/>
      <c r="O1057" s="225"/>
      <c r="P1057" s="225"/>
      <c r="Q1057" s="225"/>
      <c r="R1057" s="225"/>
      <c r="S1057" s="225"/>
      <c r="T1057" s="225"/>
      <c r="U1057" s="225"/>
      <c r="V1057" s="225"/>
      <c r="W1057" s="225"/>
      <c r="X1057" s="225"/>
      <c r="Y1057" s="216"/>
      <c r="Z1057" s="216"/>
      <c r="AA1057" s="216"/>
      <c r="AB1057" s="216"/>
      <c r="AC1057" s="216"/>
      <c r="AD1057" s="216"/>
      <c r="AE1057" s="216"/>
      <c r="AF1057" s="216"/>
      <c r="AG1057" s="216" t="s">
        <v>168</v>
      </c>
      <c r="AH1057" s="216">
        <v>0</v>
      </c>
      <c r="AI1057" s="216"/>
      <c r="AJ1057" s="216"/>
      <c r="AK1057" s="216"/>
      <c r="AL1057" s="216"/>
      <c r="AM1057" s="216"/>
      <c r="AN1057" s="216"/>
      <c r="AO1057" s="216"/>
      <c r="AP1057" s="216"/>
      <c r="AQ1057" s="216"/>
      <c r="AR1057" s="216"/>
      <c r="AS1057" s="216"/>
      <c r="AT1057" s="216"/>
      <c r="AU1057" s="216"/>
      <c r="AV1057" s="216"/>
      <c r="AW1057" s="216"/>
      <c r="AX1057" s="216"/>
      <c r="AY1057" s="216"/>
      <c r="AZ1057" s="216"/>
      <c r="BA1057" s="216"/>
      <c r="BB1057" s="216"/>
      <c r="BC1057" s="216"/>
      <c r="BD1057" s="216"/>
      <c r="BE1057" s="216"/>
      <c r="BF1057" s="216"/>
      <c r="BG1057" s="216"/>
      <c r="BH1057" s="216"/>
    </row>
    <row r="1058" spans="1:60" outlineLevel="1" x14ac:dyDescent="0.2">
      <c r="A1058" s="223"/>
      <c r="B1058" s="224"/>
      <c r="C1058" s="248" t="s">
        <v>752</v>
      </c>
      <c r="D1058" s="226"/>
      <c r="E1058" s="227">
        <v>78.492000000000004</v>
      </c>
      <c r="F1058" s="225"/>
      <c r="G1058" s="225"/>
      <c r="H1058" s="225"/>
      <c r="I1058" s="225"/>
      <c r="J1058" s="225"/>
      <c r="K1058" s="225"/>
      <c r="L1058" s="225"/>
      <c r="M1058" s="225"/>
      <c r="N1058" s="225"/>
      <c r="O1058" s="225"/>
      <c r="P1058" s="225"/>
      <c r="Q1058" s="225"/>
      <c r="R1058" s="225"/>
      <c r="S1058" s="225"/>
      <c r="T1058" s="225"/>
      <c r="U1058" s="225"/>
      <c r="V1058" s="225"/>
      <c r="W1058" s="225"/>
      <c r="X1058" s="225"/>
      <c r="Y1058" s="216"/>
      <c r="Z1058" s="216"/>
      <c r="AA1058" s="216"/>
      <c r="AB1058" s="216"/>
      <c r="AC1058" s="216"/>
      <c r="AD1058" s="216"/>
      <c r="AE1058" s="216"/>
      <c r="AF1058" s="216"/>
      <c r="AG1058" s="216" t="s">
        <v>168</v>
      </c>
      <c r="AH1058" s="216">
        <v>0</v>
      </c>
      <c r="AI1058" s="216"/>
      <c r="AJ1058" s="216"/>
      <c r="AK1058" s="216"/>
      <c r="AL1058" s="216"/>
      <c r="AM1058" s="216"/>
      <c r="AN1058" s="216"/>
      <c r="AO1058" s="216"/>
      <c r="AP1058" s="216"/>
      <c r="AQ1058" s="216"/>
      <c r="AR1058" s="216"/>
      <c r="AS1058" s="216"/>
      <c r="AT1058" s="216"/>
      <c r="AU1058" s="216"/>
      <c r="AV1058" s="216"/>
      <c r="AW1058" s="216"/>
      <c r="AX1058" s="216"/>
      <c r="AY1058" s="216"/>
      <c r="AZ1058" s="216"/>
      <c r="BA1058" s="216"/>
      <c r="BB1058" s="216"/>
      <c r="BC1058" s="216"/>
      <c r="BD1058" s="216"/>
      <c r="BE1058" s="216"/>
      <c r="BF1058" s="216"/>
      <c r="BG1058" s="216"/>
      <c r="BH1058" s="216"/>
    </row>
    <row r="1059" spans="1:60" x14ac:dyDescent="0.2">
      <c r="A1059" s="229" t="s">
        <v>149</v>
      </c>
      <c r="B1059" s="230" t="s">
        <v>114</v>
      </c>
      <c r="C1059" s="245" t="s">
        <v>115</v>
      </c>
      <c r="D1059" s="231"/>
      <c r="E1059" s="232"/>
      <c r="F1059" s="233"/>
      <c r="G1059" s="233">
        <f>SUMIF(AG1060:AG1072,"&lt;&gt;NOR",G1060:G1072)</f>
        <v>0</v>
      </c>
      <c r="H1059" s="233"/>
      <c r="I1059" s="233">
        <f>SUM(I1060:I1072)</f>
        <v>0</v>
      </c>
      <c r="J1059" s="233"/>
      <c r="K1059" s="233">
        <f>SUM(K1060:K1072)</f>
        <v>0</v>
      </c>
      <c r="L1059" s="233"/>
      <c r="M1059" s="233">
        <f>SUM(M1060:M1072)</f>
        <v>0</v>
      </c>
      <c r="N1059" s="233"/>
      <c r="O1059" s="233">
        <f>SUM(O1060:O1072)</f>
        <v>0</v>
      </c>
      <c r="P1059" s="233"/>
      <c r="Q1059" s="233">
        <f>SUM(Q1060:Q1072)</f>
        <v>0</v>
      </c>
      <c r="R1059" s="233"/>
      <c r="S1059" s="233"/>
      <c r="T1059" s="234"/>
      <c r="U1059" s="228"/>
      <c r="V1059" s="228">
        <f>SUM(V1060:V1072)</f>
        <v>39.239999999999995</v>
      </c>
      <c r="W1059" s="228"/>
      <c r="X1059" s="228"/>
      <c r="AG1059" t="s">
        <v>150</v>
      </c>
    </row>
    <row r="1060" spans="1:60" outlineLevel="1" x14ac:dyDescent="0.2">
      <c r="A1060" s="235">
        <v>134</v>
      </c>
      <c r="B1060" s="236" t="s">
        <v>753</v>
      </c>
      <c r="C1060" s="246" t="s">
        <v>754</v>
      </c>
      <c r="D1060" s="237" t="s">
        <v>259</v>
      </c>
      <c r="E1060" s="238">
        <v>55.695500000000003</v>
      </c>
      <c r="F1060" s="239"/>
      <c r="G1060" s="240">
        <f>ROUND(E1060*F1060,2)</f>
        <v>0</v>
      </c>
      <c r="H1060" s="239"/>
      <c r="I1060" s="240">
        <f>ROUND(E1060*H1060,2)</f>
        <v>0</v>
      </c>
      <c r="J1060" s="239"/>
      <c r="K1060" s="240">
        <f>ROUND(E1060*J1060,2)</f>
        <v>0</v>
      </c>
      <c r="L1060" s="240">
        <v>21</v>
      </c>
      <c r="M1060" s="240">
        <f>G1060*(1+L1060/100)</f>
        <v>0</v>
      </c>
      <c r="N1060" s="240">
        <v>0</v>
      </c>
      <c r="O1060" s="240">
        <f>ROUND(E1060*N1060,2)</f>
        <v>0</v>
      </c>
      <c r="P1060" s="240">
        <v>0</v>
      </c>
      <c r="Q1060" s="240">
        <f>ROUND(E1060*P1060,2)</f>
        <v>0</v>
      </c>
      <c r="R1060" s="240"/>
      <c r="S1060" s="240" t="s">
        <v>154</v>
      </c>
      <c r="T1060" s="241" t="s">
        <v>154</v>
      </c>
      <c r="U1060" s="225">
        <v>0.628</v>
      </c>
      <c r="V1060" s="225">
        <f>ROUND(E1060*U1060,2)</f>
        <v>34.979999999999997</v>
      </c>
      <c r="W1060" s="225"/>
      <c r="X1060" s="225" t="s">
        <v>193</v>
      </c>
      <c r="Y1060" s="216"/>
      <c r="Z1060" s="216"/>
      <c r="AA1060" s="216"/>
      <c r="AB1060" s="216"/>
      <c r="AC1060" s="216"/>
      <c r="AD1060" s="216"/>
      <c r="AE1060" s="216"/>
      <c r="AF1060" s="216"/>
      <c r="AG1060" s="216" t="s">
        <v>194</v>
      </c>
      <c r="AH1060" s="216"/>
      <c r="AI1060" s="216"/>
      <c r="AJ1060" s="216"/>
      <c r="AK1060" s="216"/>
      <c r="AL1060" s="216"/>
      <c r="AM1060" s="216"/>
      <c r="AN1060" s="216"/>
      <c r="AO1060" s="216"/>
      <c r="AP1060" s="216"/>
      <c r="AQ1060" s="216"/>
      <c r="AR1060" s="216"/>
      <c r="AS1060" s="216"/>
      <c r="AT1060" s="216"/>
      <c r="AU1060" s="216"/>
      <c r="AV1060" s="216"/>
      <c r="AW1060" s="216"/>
      <c r="AX1060" s="216"/>
      <c r="AY1060" s="216"/>
      <c r="AZ1060" s="216"/>
      <c r="BA1060" s="216"/>
      <c r="BB1060" s="216"/>
      <c r="BC1060" s="216"/>
      <c r="BD1060" s="216"/>
      <c r="BE1060" s="216"/>
      <c r="BF1060" s="216"/>
      <c r="BG1060" s="216"/>
      <c r="BH1060" s="216"/>
    </row>
    <row r="1061" spans="1:60" outlineLevel="1" x14ac:dyDescent="0.2">
      <c r="A1061" s="223"/>
      <c r="B1061" s="224"/>
      <c r="C1061" s="248" t="s">
        <v>197</v>
      </c>
      <c r="D1061" s="226"/>
      <c r="E1061" s="227"/>
      <c r="F1061" s="225"/>
      <c r="G1061" s="225"/>
      <c r="H1061" s="225"/>
      <c r="I1061" s="225"/>
      <c r="J1061" s="225"/>
      <c r="K1061" s="225"/>
      <c r="L1061" s="225"/>
      <c r="M1061" s="225"/>
      <c r="N1061" s="225"/>
      <c r="O1061" s="225"/>
      <c r="P1061" s="225"/>
      <c r="Q1061" s="225"/>
      <c r="R1061" s="225"/>
      <c r="S1061" s="225"/>
      <c r="T1061" s="225"/>
      <c r="U1061" s="225"/>
      <c r="V1061" s="225"/>
      <c r="W1061" s="225"/>
      <c r="X1061" s="225"/>
      <c r="Y1061" s="216"/>
      <c r="Z1061" s="216"/>
      <c r="AA1061" s="216"/>
      <c r="AB1061" s="216"/>
      <c r="AC1061" s="216"/>
      <c r="AD1061" s="216"/>
      <c r="AE1061" s="216"/>
      <c r="AF1061" s="216"/>
      <c r="AG1061" s="216" t="s">
        <v>168</v>
      </c>
      <c r="AH1061" s="216">
        <v>0</v>
      </c>
      <c r="AI1061" s="216"/>
      <c r="AJ1061" s="216"/>
      <c r="AK1061" s="216"/>
      <c r="AL1061" s="216"/>
      <c r="AM1061" s="216"/>
      <c r="AN1061" s="216"/>
      <c r="AO1061" s="216"/>
      <c r="AP1061" s="216"/>
      <c r="AQ1061" s="216"/>
      <c r="AR1061" s="216"/>
      <c r="AS1061" s="216"/>
      <c r="AT1061" s="216"/>
      <c r="AU1061" s="216"/>
      <c r="AV1061" s="216"/>
      <c r="AW1061" s="216"/>
      <c r="AX1061" s="216"/>
      <c r="AY1061" s="216"/>
      <c r="AZ1061" s="216"/>
      <c r="BA1061" s="216"/>
      <c r="BB1061" s="216"/>
      <c r="BC1061" s="216"/>
      <c r="BD1061" s="216"/>
      <c r="BE1061" s="216"/>
      <c r="BF1061" s="216"/>
      <c r="BG1061" s="216"/>
      <c r="BH1061" s="216"/>
    </row>
    <row r="1062" spans="1:60" outlineLevel="1" x14ac:dyDescent="0.2">
      <c r="A1062" s="223"/>
      <c r="B1062" s="224"/>
      <c r="C1062" s="248" t="s">
        <v>198</v>
      </c>
      <c r="D1062" s="226"/>
      <c r="E1062" s="227"/>
      <c r="F1062" s="225"/>
      <c r="G1062" s="225"/>
      <c r="H1062" s="225"/>
      <c r="I1062" s="225"/>
      <c r="J1062" s="225"/>
      <c r="K1062" s="225"/>
      <c r="L1062" s="225"/>
      <c r="M1062" s="225"/>
      <c r="N1062" s="225"/>
      <c r="O1062" s="225"/>
      <c r="P1062" s="225"/>
      <c r="Q1062" s="225"/>
      <c r="R1062" s="225"/>
      <c r="S1062" s="225"/>
      <c r="T1062" s="225"/>
      <c r="U1062" s="225"/>
      <c r="V1062" s="225"/>
      <c r="W1062" s="225"/>
      <c r="X1062" s="225"/>
      <c r="Y1062" s="216"/>
      <c r="Z1062" s="216"/>
      <c r="AA1062" s="216"/>
      <c r="AB1062" s="216"/>
      <c r="AC1062" s="216"/>
      <c r="AD1062" s="216"/>
      <c r="AE1062" s="216"/>
      <c r="AF1062" s="216"/>
      <c r="AG1062" s="216" t="s">
        <v>168</v>
      </c>
      <c r="AH1062" s="216">
        <v>0</v>
      </c>
      <c r="AI1062" s="216"/>
      <c r="AJ1062" s="216"/>
      <c r="AK1062" s="216"/>
      <c r="AL1062" s="216"/>
      <c r="AM1062" s="216"/>
      <c r="AN1062" s="216"/>
      <c r="AO1062" s="216"/>
      <c r="AP1062" s="216"/>
      <c r="AQ1062" s="216"/>
      <c r="AR1062" s="216"/>
      <c r="AS1062" s="216"/>
      <c r="AT1062" s="216"/>
      <c r="AU1062" s="216"/>
      <c r="AV1062" s="216"/>
      <c r="AW1062" s="216"/>
      <c r="AX1062" s="216"/>
      <c r="AY1062" s="216"/>
      <c r="AZ1062" s="216"/>
      <c r="BA1062" s="216"/>
      <c r="BB1062" s="216"/>
      <c r="BC1062" s="216"/>
      <c r="BD1062" s="216"/>
      <c r="BE1062" s="216"/>
      <c r="BF1062" s="216"/>
      <c r="BG1062" s="216"/>
      <c r="BH1062" s="216"/>
    </row>
    <row r="1063" spans="1:60" outlineLevel="1" x14ac:dyDescent="0.2">
      <c r="A1063" s="223"/>
      <c r="B1063" s="224"/>
      <c r="C1063" s="248" t="s">
        <v>755</v>
      </c>
      <c r="D1063" s="226"/>
      <c r="E1063" s="227"/>
      <c r="F1063" s="225"/>
      <c r="G1063" s="225"/>
      <c r="H1063" s="225"/>
      <c r="I1063" s="225"/>
      <c r="J1063" s="225"/>
      <c r="K1063" s="225"/>
      <c r="L1063" s="225"/>
      <c r="M1063" s="225"/>
      <c r="N1063" s="225"/>
      <c r="O1063" s="225"/>
      <c r="P1063" s="225"/>
      <c r="Q1063" s="225"/>
      <c r="R1063" s="225"/>
      <c r="S1063" s="225"/>
      <c r="T1063" s="225"/>
      <c r="U1063" s="225"/>
      <c r="V1063" s="225"/>
      <c r="W1063" s="225"/>
      <c r="X1063" s="225"/>
      <c r="Y1063" s="216"/>
      <c r="Z1063" s="216"/>
      <c r="AA1063" s="216"/>
      <c r="AB1063" s="216"/>
      <c r="AC1063" s="216"/>
      <c r="AD1063" s="216"/>
      <c r="AE1063" s="216"/>
      <c r="AF1063" s="216"/>
      <c r="AG1063" s="216" t="s">
        <v>168</v>
      </c>
      <c r="AH1063" s="216">
        <v>0</v>
      </c>
      <c r="AI1063" s="216"/>
      <c r="AJ1063" s="216"/>
      <c r="AK1063" s="216"/>
      <c r="AL1063" s="216"/>
      <c r="AM1063" s="216"/>
      <c r="AN1063" s="216"/>
      <c r="AO1063" s="216"/>
      <c r="AP1063" s="216"/>
      <c r="AQ1063" s="216"/>
      <c r="AR1063" s="216"/>
      <c r="AS1063" s="216"/>
      <c r="AT1063" s="216"/>
      <c r="AU1063" s="216"/>
      <c r="AV1063" s="216"/>
      <c r="AW1063" s="216"/>
      <c r="AX1063" s="216"/>
      <c r="AY1063" s="216"/>
      <c r="AZ1063" s="216"/>
      <c r="BA1063" s="216"/>
      <c r="BB1063" s="216"/>
      <c r="BC1063" s="216"/>
      <c r="BD1063" s="216"/>
      <c r="BE1063" s="216"/>
      <c r="BF1063" s="216"/>
      <c r="BG1063" s="216"/>
      <c r="BH1063" s="216"/>
    </row>
    <row r="1064" spans="1:60" outlineLevel="1" x14ac:dyDescent="0.2">
      <c r="A1064" s="223"/>
      <c r="B1064" s="224"/>
      <c r="C1064" s="248" t="s">
        <v>199</v>
      </c>
      <c r="D1064" s="226"/>
      <c r="E1064" s="227"/>
      <c r="F1064" s="225"/>
      <c r="G1064" s="225"/>
      <c r="H1064" s="225"/>
      <c r="I1064" s="225"/>
      <c r="J1064" s="225"/>
      <c r="K1064" s="225"/>
      <c r="L1064" s="225"/>
      <c r="M1064" s="225"/>
      <c r="N1064" s="225"/>
      <c r="O1064" s="225"/>
      <c r="P1064" s="225"/>
      <c r="Q1064" s="225"/>
      <c r="R1064" s="225"/>
      <c r="S1064" s="225"/>
      <c r="T1064" s="225"/>
      <c r="U1064" s="225"/>
      <c r="V1064" s="225"/>
      <c r="W1064" s="225"/>
      <c r="X1064" s="225"/>
      <c r="Y1064" s="216"/>
      <c r="Z1064" s="216"/>
      <c r="AA1064" s="216"/>
      <c r="AB1064" s="216"/>
      <c r="AC1064" s="216"/>
      <c r="AD1064" s="216"/>
      <c r="AE1064" s="216"/>
      <c r="AF1064" s="216"/>
      <c r="AG1064" s="216" t="s">
        <v>168</v>
      </c>
      <c r="AH1064" s="216">
        <v>0</v>
      </c>
      <c r="AI1064" s="216"/>
      <c r="AJ1064" s="216"/>
      <c r="AK1064" s="216"/>
      <c r="AL1064" s="216"/>
      <c r="AM1064" s="216"/>
      <c r="AN1064" s="216"/>
      <c r="AO1064" s="216"/>
      <c r="AP1064" s="216"/>
      <c r="AQ1064" s="216"/>
      <c r="AR1064" s="216"/>
      <c r="AS1064" s="216"/>
      <c r="AT1064" s="216"/>
      <c r="AU1064" s="216"/>
      <c r="AV1064" s="216"/>
      <c r="AW1064" s="216"/>
      <c r="AX1064" s="216"/>
      <c r="AY1064" s="216"/>
      <c r="AZ1064" s="216"/>
      <c r="BA1064" s="216"/>
      <c r="BB1064" s="216"/>
      <c r="BC1064" s="216"/>
      <c r="BD1064" s="216"/>
      <c r="BE1064" s="216"/>
      <c r="BF1064" s="216"/>
      <c r="BG1064" s="216"/>
      <c r="BH1064" s="216"/>
    </row>
    <row r="1065" spans="1:60" outlineLevel="1" x14ac:dyDescent="0.2">
      <c r="A1065" s="223"/>
      <c r="B1065" s="224"/>
      <c r="C1065" s="248" t="s">
        <v>756</v>
      </c>
      <c r="D1065" s="226"/>
      <c r="E1065" s="227"/>
      <c r="F1065" s="225"/>
      <c r="G1065" s="225"/>
      <c r="H1065" s="225"/>
      <c r="I1065" s="225"/>
      <c r="J1065" s="225"/>
      <c r="K1065" s="225"/>
      <c r="L1065" s="225"/>
      <c r="M1065" s="225"/>
      <c r="N1065" s="225"/>
      <c r="O1065" s="225"/>
      <c r="P1065" s="225"/>
      <c r="Q1065" s="225"/>
      <c r="R1065" s="225"/>
      <c r="S1065" s="225"/>
      <c r="T1065" s="225"/>
      <c r="U1065" s="225"/>
      <c r="V1065" s="225"/>
      <c r="W1065" s="225"/>
      <c r="X1065" s="225"/>
      <c r="Y1065" s="216"/>
      <c r="Z1065" s="216"/>
      <c r="AA1065" s="216"/>
      <c r="AB1065" s="216"/>
      <c r="AC1065" s="216"/>
      <c r="AD1065" s="216"/>
      <c r="AE1065" s="216"/>
      <c r="AF1065" s="216"/>
      <c r="AG1065" s="216" t="s">
        <v>168</v>
      </c>
      <c r="AH1065" s="216">
        <v>0</v>
      </c>
      <c r="AI1065" s="216"/>
      <c r="AJ1065" s="216"/>
      <c r="AK1065" s="216"/>
      <c r="AL1065" s="216"/>
      <c r="AM1065" s="216"/>
      <c r="AN1065" s="216"/>
      <c r="AO1065" s="216"/>
      <c r="AP1065" s="216"/>
      <c r="AQ1065" s="216"/>
      <c r="AR1065" s="216"/>
      <c r="AS1065" s="216"/>
      <c r="AT1065" s="216"/>
      <c r="AU1065" s="216"/>
      <c r="AV1065" s="216"/>
      <c r="AW1065" s="216"/>
      <c r="AX1065" s="216"/>
      <c r="AY1065" s="216"/>
      <c r="AZ1065" s="216"/>
      <c r="BA1065" s="216"/>
      <c r="BB1065" s="216"/>
      <c r="BC1065" s="216"/>
      <c r="BD1065" s="216"/>
      <c r="BE1065" s="216"/>
      <c r="BF1065" s="216"/>
      <c r="BG1065" s="216"/>
      <c r="BH1065" s="216"/>
    </row>
    <row r="1066" spans="1:60" ht="22.5" outlineLevel="1" x14ac:dyDescent="0.2">
      <c r="A1066" s="223"/>
      <c r="B1066" s="224"/>
      <c r="C1066" s="248" t="s">
        <v>341</v>
      </c>
      <c r="D1066" s="226"/>
      <c r="E1066" s="227">
        <v>6.81</v>
      </c>
      <c r="F1066" s="225"/>
      <c r="G1066" s="225"/>
      <c r="H1066" s="225"/>
      <c r="I1066" s="225"/>
      <c r="J1066" s="225"/>
      <c r="K1066" s="225"/>
      <c r="L1066" s="225"/>
      <c r="M1066" s="225"/>
      <c r="N1066" s="225"/>
      <c r="O1066" s="225"/>
      <c r="P1066" s="225"/>
      <c r="Q1066" s="225"/>
      <c r="R1066" s="225"/>
      <c r="S1066" s="225"/>
      <c r="T1066" s="225"/>
      <c r="U1066" s="225"/>
      <c r="V1066" s="225"/>
      <c r="W1066" s="225"/>
      <c r="X1066" s="225"/>
      <c r="Y1066" s="216"/>
      <c r="Z1066" s="216"/>
      <c r="AA1066" s="216"/>
      <c r="AB1066" s="216"/>
      <c r="AC1066" s="216"/>
      <c r="AD1066" s="216"/>
      <c r="AE1066" s="216"/>
      <c r="AF1066" s="216"/>
      <c r="AG1066" s="216" t="s">
        <v>168</v>
      </c>
      <c r="AH1066" s="216">
        <v>0</v>
      </c>
      <c r="AI1066" s="216"/>
      <c r="AJ1066" s="216"/>
      <c r="AK1066" s="216"/>
      <c r="AL1066" s="216"/>
      <c r="AM1066" s="216"/>
      <c r="AN1066" s="216"/>
      <c r="AO1066" s="216"/>
      <c r="AP1066" s="216"/>
      <c r="AQ1066" s="216"/>
      <c r="AR1066" s="216"/>
      <c r="AS1066" s="216"/>
      <c r="AT1066" s="216"/>
      <c r="AU1066" s="216"/>
      <c r="AV1066" s="216"/>
      <c r="AW1066" s="216"/>
      <c r="AX1066" s="216"/>
      <c r="AY1066" s="216"/>
      <c r="AZ1066" s="216"/>
      <c r="BA1066" s="216"/>
      <c r="BB1066" s="216"/>
      <c r="BC1066" s="216"/>
      <c r="BD1066" s="216"/>
      <c r="BE1066" s="216"/>
      <c r="BF1066" s="216"/>
      <c r="BG1066" s="216"/>
      <c r="BH1066" s="216"/>
    </row>
    <row r="1067" spans="1:60" ht="22.5" outlineLevel="1" x14ac:dyDescent="0.2">
      <c r="A1067" s="223"/>
      <c r="B1067" s="224"/>
      <c r="C1067" s="248" t="s">
        <v>757</v>
      </c>
      <c r="D1067" s="226"/>
      <c r="E1067" s="227">
        <v>48.8855</v>
      </c>
      <c r="F1067" s="225"/>
      <c r="G1067" s="225"/>
      <c r="H1067" s="225"/>
      <c r="I1067" s="225"/>
      <c r="J1067" s="225"/>
      <c r="K1067" s="225"/>
      <c r="L1067" s="225"/>
      <c r="M1067" s="225"/>
      <c r="N1067" s="225"/>
      <c r="O1067" s="225"/>
      <c r="P1067" s="225"/>
      <c r="Q1067" s="225"/>
      <c r="R1067" s="225"/>
      <c r="S1067" s="225"/>
      <c r="T1067" s="225"/>
      <c r="U1067" s="225"/>
      <c r="V1067" s="225"/>
      <c r="W1067" s="225"/>
      <c r="X1067" s="225"/>
      <c r="Y1067" s="216"/>
      <c r="Z1067" s="216"/>
      <c r="AA1067" s="216"/>
      <c r="AB1067" s="216"/>
      <c r="AC1067" s="216"/>
      <c r="AD1067" s="216"/>
      <c r="AE1067" s="216"/>
      <c r="AF1067" s="216"/>
      <c r="AG1067" s="216" t="s">
        <v>168</v>
      </c>
      <c r="AH1067" s="216">
        <v>0</v>
      </c>
      <c r="AI1067" s="216"/>
      <c r="AJ1067" s="216"/>
      <c r="AK1067" s="216"/>
      <c r="AL1067" s="216"/>
      <c r="AM1067" s="216"/>
      <c r="AN1067" s="216"/>
      <c r="AO1067" s="216"/>
      <c r="AP1067" s="216"/>
      <c r="AQ1067" s="216"/>
      <c r="AR1067" s="216"/>
      <c r="AS1067" s="216"/>
      <c r="AT1067" s="216"/>
      <c r="AU1067" s="216"/>
      <c r="AV1067" s="216"/>
      <c r="AW1067" s="216"/>
      <c r="AX1067" s="216"/>
      <c r="AY1067" s="216"/>
      <c r="AZ1067" s="216"/>
      <c r="BA1067" s="216"/>
      <c r="BB1067" s="216"/>
      <c r="BC1067" s="216"/>
      <c r="BD1067" s="216"/>
      <c r="BE1067" s="216"/>
      <c r="BF1067" s="216"/>
      <c r="BG1067" s="216"/>
      <c r="BH1067" s="216"/>
    </row>
    <row r="1068" spans="1:60" outlineLevel="1" x14ac:dyDescent="0.2">
      <c r="A1068" s="235">
        <v>135</v>
      </c>
      <c r="B1068" s="236" t="s">
        <v>758</v>
      </c>
      <c r="C1068" s="246" t="s">
        <v>759</v>
      </c>
      <c r="D1068" s="237" t="s">
        <v>259</v>
      </c>
      <c r="E1068" s="238">
        <v>10</v>
      </c>
      <c r="F1068" s="239"/>
      <c r="G1068" s="240">
        <f>ROUND(E1068*F1068,2)</f>
        <v>0</v>
      </c>
      <c r="H1068" s="239"/>
      <c r="I1068" s="240">
        <f>ROUND(E1068*H1068,2)</f>
        <v>0</v>
      </c>
      <c r="J1068" s="239"/>
      <c r="K1068" s="240">
        <f>ROUND(E1068*J1068,2)</f>
        <v>0</v>
      </c>
      <c r="L1068" s="240">
        <v>21</v>
      </c>
      <c r="M1068" s="240">
        <f>G1068*(1+L1068/100)</f>
        <v>0</v>
      </c>
      <c r="N1068" s="240">
        <v>0</v>
      </c>
      <c r="O1068" s="240">
        <f>ROUND(E1068*N1068,2)</f>
        <v>0</v>
      </c>
      <c r="P1068" s="240">
        <v>0</v>
      </c>
      <c r="Q1068" s="240">
        <f>ROUND(E1068*P1068,2)</f>
        <v>0</v>
      </c>
      <c r="R1068" s="240"/>
      <c r="S1068" s="240" t="s">
        <v>154</v>
      </c>
      <c r="T1068" s="241" t="s">
        <v>154</v>
      </c>
      <c r="U1068" s="225">
        <v>0.42599999999999999</v>
      </c>
      <c r="V1068" s="225">
        <f>ROUND(E1068*U1068,2)</f>
        <v>4.26</v>
      </c>
      <c r="W1068" s="225"/>
      <c r="X1068" s="225" t="s">
        <v>193</v>
      </c>
      <c r="Y1068" s="216"/>
      <c r="Z1068" s="216"/>
      <c r="AA1068" s="216"/>
      <c r="AB1068" s="216"/>
      <c r="AC1068" s="216"/>
      <c r="AD1068" s="216"/>
      <c r="AE1068" s="216"/>
      <c r="AF1068" s="216"/>
      <c r="AG1068" s="216" t="s">
        <v>194</v>
      </c>
      <c r="AH1068" s="216"/>
      <c r="AI1068" s="216"/>
      <c r="AJ1068" s="216"/>
      <c r="AK1068" s="216"/>
      <c r="AL1068" s="216"/>
      <c r="AM1068" s="216"/>
      <c r="AN1068" s="216"/>
      <c r="AO1068" s="216"/>
      <c r="AP1068" s="216"/>
      <c r="AQ1068" s="216"/>
      <c r="AR1068" s="216"/>
      <c r="AS1068" s="216"/>
      <c r="AT1068" s="216"/>
      <c r="AU1068" s="216"/>
      <c r="AV1068" s="216"/>
      <c r="AW1068" s="216"/>
      <c r="AX1068" s="216"/>
      <c r="AY1068" s="216"/>
      <c r="AZ1068" s="216"/>
      <c r="BA1068" s="216"/>
      <c r="BB1068" s="216"/>
      <c r="BC1068" s="216"/>
      <c r="BD1068" s="216"/>
      <c r="BE1068" s="216"/>
      <c r="BF1068" s="216"/>
      <c r="BG1068" s="216"/>
      <c r="BH1068" s="216"/>
    </row>
    <row r="1069" spans="1:60" outlineLevel="1" x14ac:dyDescent="0.2">
      <c r="A1069" s="223"/>
      <c r="B1069" s="224"/>
      <c r="C1069" s="248" t="s">
        <v>197</v>
      </c>
      <c r="D1069" s="226"/>
      <c r="E1069" s="227"/>
      <c r="F1069" s="225"/>
      <c r="G1069" s="225"/>
      <c r="H1069" s="225"/>
      <c r="I1069" s="225"/>
      <c r="J1069" s="225"/>
      <c r="K1069" s="225"/>
      <c r="L1069" s="225"/>
      <c r="M1069" s="225"/>
      <c r="N1069" s="225"/>
      <c r="O1069" s="225"/>
      <c r="P1069" s="225"/>
      <c r="Q1069" s="225"/>
      <c r="R1069" s="225"/>
      <c r="S1069" s="225"/>
      <c r="T1069" s="225"/>
      <c r="U1069" s="225"/>
      <c r="V1069" s="225"/>
      <c r="W1069" s="225"/>
      <c r="X1069" s="225"/>
      <c r="Y1069" s="216"/>
      <c r="Z1069" s="216"/>
      <c r="AA1069" s="216"/>
      <c r="AB1069" s="216"/>
      <c r="AC1069" s="216"/>
      <c r="AD1069" s="216"/>
      <c r="AE1069" s="216"/>
      <c r="AF1069" s="216"/>
      <c r="AG1069" s="216" t="s">
        <v>168</v>
      </c>
      <c r="AH1069" s="216">
        <v>0</v>
      </c>
      <c r="AI1069" s="216"/>
      <c r="AJ1069" s="216"/>
      <c r="AK1069" s="216"/>
      <c r="AL1069" s="216"/>
      <c r="AM1069" s="216"/>
      <c r="AN1069" s="216"/>
      <c r="AO1069" s="216"/>
      <c r="AP1069" s="216"/>
      <c r="AQ1069" s="216"/>
      <c r="AR1069" s="216"/>
      <c r="AS1069" s="216"/>
      <c r="AT1069" s="216"/>
      <c r="AU1069" s="216"/>
      <c r="AV1069" s="216"/>
      <c r="AW1069" s="216"/>
      <c r="AX1069" s="216"/>
      <c r="AY1069" s="216"/>
      <c r="AZ1069" s="216"/>
      <c r="BA1069" s="216"/>
      <c r="BB1069" s="216"/>
      <c r="BC1069" s="216"/>
      <c r="BD1069" s="216"/>
      <c r="BE1069" s="216"/>
      <c r="BF1069" s="216"/>
      <c r="BG1069" s="216"/>
      <c r="BH1069" s="216"/>
    </row>
    <row r="1070" spans="1:60" outlineLevel="1" x14ac:dyDescent="0.2">
      <c r="A1070" s="223"/>
      <c r="B1070" s="224"/>
      <c r="C1070" s="248" t="s">
        <v>198</v>
      </c>
      <c r="D1070" s="226"/>
      <c r="E1070" s="227"/>
      <c r="F1070" s="225"/>
      <c r="G1070" s="225"/>
      <c r="H1070" s="225"/>
      <c r="I1070" s="225"/>
      <c r="J1070" s="225"/>
      <c r="K1070" s="225"/>
      <c r="L1070" s="225"/>
      <c r="M1070" s="225"/>
      <c r="N1070" s="225"/>
      <c r="O1070" s="225"/>
      <c r="P1070" s="225"/>
      <c r="Q1070" s="225"/>
      <c r="R1070" s="225"/>
      <c r="S1070" s="225"/>
      <c r="T1070" s="225"/>
      <c r="U1070" s="225"/>
      <c r="V1070" s="225"/>
      <c r="W1070" s="225"/>
      <c r="X1070" s="225"/>
      <c r="Y1070" s="216"/>
      <c r="Z1070" s="216"/>
      <c r="AA1070" s="216"/>
      <c r="AB1070" s="216"/>
      <c r="AC1070" s="216"/>
      <c r="AD1070" s="216"/>
      <c r="AE1070" s="216"/>
      <c r="AF1070" s="216"/>
      <c r="AG1070" s="216" t="s">
        <v>168</v>
      </c>
      <c r="AH1070" s="216">
        <v>0</v>
      </c>
      <c r="AI1070" s="216"/>
      <c r="AJ1070" s="216"/>
      <c r="AK1070" s="216"/>
      <c r="AL1070" s="216"/>
      <c r="AM1070" s="216"/>
      <c r="AN1070" s="216"/>
      <c r="AO1070" s="216"/>
      <c r="AP1070" s="216"/>
      <c r="AQ1070" s="216"/>
      <c r="AR1070" s="216"/>
      <c r="AS1070" s="216"/>
      <c r="AT1070" s="216"/>
      <c r="AU1070" s="216"/>
      <c r="AV1070" s="216"/>
      <c r="AW1070" s="216"/>
      <c r="AX1070" s="216"/>
      <c r="AY1070" s="216"/>
      <c r="AZ1070" s="216"/>
      <c r="BA1070" s="216"/>
      <c r="BB1070" s="216"/>
      <c r="BC1070" s="216"/>
      <c r="BD1070" s="216"/>
      <c r="BE1070" s="216"/>
      <c r="BF1070" s="216"/>
      <c r="BG1070" s="216"/>
      <c r="BH1070" s="216"/>
    </row>
    <row r="1071" spans="1:60" outlineLevel="1" x14ac:dyDescent="0.2">
      <c r="A1071" s="223"/>
      <c r="B1071" s="224"/>
      <c r="C1071" s="248" t="s">
        <v>199</v>
      </c>
      <c r="D1071" s="226"/>
      <c r="E1071" s="227"/>
      <c r="F1071" s="225"/>
      <c r="G1071" s="225"/>
      <c r="H1071" s="225"/>
      <c r="I1071" s="225"/>
      <c r="J1071" s="225"/>
      <c r="K1071" s="225"/>
      <c r="L1071" s="225"/>
      <c r="M1071" s="225"/>
      <c r="N1071" s="225"/>
      <c r="O1071" s="225"/>
      <c r="P1071" s="225"/>
      <c r="Q1071" s="225"/>
      <c r="R1071" s="225"/>
      <c r="S1071" s="225"/>
      <c r="T1071" s="225"/>
      <c r="U1071" s="225"/>
      <c r="V1071" s="225"/>
      <c r="W1071" s="225"/>
      <c r="X1071" s="225"/>
      <c r="Y1071" s="216"/>
      <c r="Z1071" s="216"/>
      <c r="AA1071" s="216"/>
      <c r="AB1071" s="216"/>
      <c r="AC1071" s="216"/>
      <c r="AD1071" s="216"/>
      <c r="AE1071" s="216"/>
      <c r="AF1071" s="216"/>
      <c r="AG1071" s="216" t="s">
        <v>168</v>
      </c>
      <c r="AH1071" s="216">
        <v>0</v>
      </c>
      <c r="AI1071" s="216"/>
      <c r="AJ1071" s="216"/>
      <c r="AK1071" s="216"/>
      <c r="AL1071" s="216"/>
      <c r="AM1071" s="216"/>
      <c r="AN1071" s="216"/>
      <c r="AO1071" s="216"/>
      <c r="AP1071" s="216"/>
      <c r="AQ1071" s="216"/>
      <c r="AR1071" s="216"/>
      <c r="AS1071" s="216"/>
      <c r="AT1071" s="216"/>
      <c r="AU1071" s="216"/>
      <c r="AV1071" s="216"/>
      <c r="AW1071" s="216"/>
      <c r="AX1071" s="216"/>
      <c r="AY1071" s="216"/>
      <c r="AZ1071" s="216"/>
      <c r="BA1071" s="216"/>
      <c r="BB1071" s="216"/>
      <c r="BC1071" s="216"/>
      <c r="BD1071" s="216"/>
      <c r="BE1071" s="216"/>
      <c r="BF1071" s="216"/>
      <c r="BG1071" s="216"/>
      <c r="BH1071" s="216"/>
    </row>
    <row r="1072" spans="1:60" outlineLevel="1" x14ac:dyDescent="0.2">
      <c r="A1072" s="223"/>
      <c r="B1072" s="224"/>
      <c r="C1072" s="248" t="s">
        <v>760</v>
      </c>
      <c r="D1072" s="226"/>
      <c r="E1072" s="227">
        <v>10</v>
      </c>
      <c r="F1072" s="225"/>
      <c r="G1072" s="225"/>
      <c r="H1072" s="225"/>
      <c r="I1072" s="225"/>
      <c r="J1072" s="225"/>
      <c r="K1072" s="225"/>
      <c r="L1072" s="225"/>
      <c r="M1072" s="225"/>
      <c r="N1072" s="225"/>
      <c r="O1072" s="225"/>
      <c r="P1072" s="225"/>
      <c r="Q1072" s="225"/>
      <c r="R1072" s="225"/>
      <c r="S1072" s="225"/>
      <c r="T1072" s="225"/>
      <c r="U1072" s="225"/>
      <c r="V1072" s="225"/>
      <c r="W1072" s="225"/>
      <c r="X1072" s="225"/>
      <c r="Y1072" s="216"/>
      <c r="Z1072" s="216"/>
      <c r="AA1072" s="216"/>
      <c r="AB1072" s="216"/>
      <c r="AC1072" s="216"/>
      <c r="AD1072" s="216"/>
      <c r="AE1072" s="216"/>
      <c r="AF1072" s="216"/>
      <c r="AG1072" s="216" t="s">
        <v>168</v>
      </c>
      <c r="AH1072" s="216">
        <v>0</v>
      </c>
      <c r="AI1072" s="216"/>
      <c r="AJ1072" s="216"/>
      <c r="AK1072" s="216"/>
      <c r="AL1072" s="216"/>
      <c r="AM1072" s="216"/>
      <c r="AN1072" s="216"/>
      <c r="AO1072" s="216"/>
      <c r="AP1072" s="216"/>
      <c r="AQ1072" s="216"/>
      <c r="AR1072" s="216"/>
      <c r="AS1072" s="216"/>
      <c r="AT1072" s="216"/>
      <c r="AU1072" s="216"/>
      <c r="AV1072" s="216"/>
      <c r="AW1072" s="216"/>
      <c r="AX1072" s="216"/>
      <c r="AY1072" s="216"/>
      <c r="AZ1072" s="216"/>
      <c r="BA1072" s="216"/>
      <c r="BB1072" s="216"/>
      <c r="BC1072" s="216"/>
      <c r="BD1072" s="216"/>
      <c r="BE1072" s="216"/>
      <c r="BF1072" s="216"/>
      <c r="BG1072" s="216"/>
      <c r="BH1072" s="216"/>
    </row>
    <row r="1073" spans="1:60" x14ac:dyDescent="0.2">
      <c r="A1073" s="229" t="s">
        <v>149</v>
      </c>
      <c r="B1073" s="230" t="s">
        <v>116</v>
      </c>
      <c r="C1073" s="245" t="s">
        <v>117</v>
      </c>
      <c r="D1073" s="231"/>
      <c r="E1073" s="232"/>
      <c r="F1073" s="233"/>
      <c r="G1073" s="233">
        <f>SUMIF(AG1074:AG1103,"&lt;&gt;NOR",G1074:G1103)</f>
        <v>0</v>
      </c>
      <c r="H1073" s="233"/>
      <c r="I1073" s="233">
        <f>SUM(I1074:I1103)</f>
        <v>0</v>
      </c>
      <c r="J1073" s="233"/>
      <c r="K1073" s="233">
        <f>SUM(K1074:K1103)</f>
        <v>0</v>
      </c>
      <c r="L1073" s="233"/>
      <c r="M1073" s="233">
        <f>SUM(M1074:M1103)</f>
        <v>0</v>
      </c>
      <c r="N1073" s="233"/>
      <c r="O1073" s="233">
        <f>SUM(O1074:O1103)</f>
        <v>0</v>
      </c>
      <c r="P1073" s="233"/>
      <c r="Q1073" s="233">
        <f>SUM(Q1074:Q1103)</f>
        <v>0</v>
      </c>
      <c r="R1073" s="233"/>
      <c r="S1073" s="233"/>
      <c r="T1073" s="234"/>
      <c r="U1073" s="228"/>
      <c r="V1073" s="228">
        <f>SUM(V1074:V1103)</f>
        <v>31.52</v>
      </c>
      <c r="W1073" s="228"/>
      <c r="X1073" s="228"/>
      <c r="AG1073" t="s">
        <v>150</v>
      </c>
    </row>
    <row r="1074" spans="1:60" ht="22.5" outlineLevel="1" x14ac:dyDescent="0.2">
      <c r="A1074" s="235">
        <v>136</v>
      </c>
      <c r="B1074" s="236" t="s">
        <v>761</v>
      </c>
      <c r="C1074" s="246" t="s">
        <v>762</v>
      </c>
      <c r="D1074" s="237" t="s">
        <v>241</v>
      </c>
      <c r="E1074" s="238">
        <v>16.426690000000001</v>
      </c>
      <c r="F1074" s="239"/>
      <c r="G1074" s="240">
        <f>ROUND(E1074*F1074,2)</f>
        <v>0</v>
      </c>
      <c r="H1074" s="239"/>
      <c r="I1074" s="240">
        <f>ROUND(E1074*H1074,2)</f>
        <v>0</v>
      </c>
      <c r="J1074" s="239"/>
      <c r="K1074" s="240">
        <f>ROUND(E1074*J1074,2)</f>
        <v>0</v>
      </c>
      <c r="L1074" s="240">
        <v>21</v>
      </c>
      <c r="M1074" s="240">
        <f>G1074*(1+L1074/100)</f>
        <v>0</v>
      </c>
      <c r="N1074" s="240">
        <v>0</v>
      </c>
      <c r="O1074" s="240">
        <f>ROUND(E1074*N1074,2)</f>
        <v>0</v>
      </c>
      <c r="P1074" s="240">
        <v>0</v>
      </c>
      <c r="Q1074" s="240">
        <f>ROUND(E1074*P1074,2)</f>
        <v>0</v>
      </c>
      <c r="R1074" s="240" t="s">
        <v>763</v>
      </c>
      <c r="S1074" s="240" t="s">
        <v>154</v>
      </c>
      <c r="T1074" s="241" t="s">
        <v>154</v>
      </c>
      <c r="U1074" s="225">
        <v>0.27700000000000002</v>
      </c>
      <c r="V1074" s="225">
        <f>ROUND(E1074*U1074,2)</f>
        <v>4.55</v>
      </c>
      <c r="W1074" s="225"/>
      <c r="X1074" s="225" t="s">
        <v>764</v>
      </c>
      <c r="Y1074" s="216"/>
      <c r="Z1074" s="216"/>
      <c r="AA1074" s="216"/>
      <c r="AB1074" s="216"/>
      <c r="AC1074" s="216"/>
      <c r="AD1074" s="216"/>
      <c r="AE1074" s="216"/>
      <c r="AF1074" s="216"/>
      <c r="AG1074" s="216" t="s">
        <v>765</v>
      </c>
      <c r="AH1074" s="216"/>
      <c r="AI1074" s="216"/>
      <c r="AJ1074" s="216"/>
      <c r="AK1074" s="216"/>
      <c r="AL1074" s="216"/>
      <c r="AM1074" s="216"/>
      <c r="AN1074" s="216"/>
      <c r="AO1074" s="216"/>
      <c r="AP1074" s="216"/>
      <c r="AQ1074" s="216"/>
      <c r="AR1074" s="216"/>
      <c r="AS1074" s="216"/>
      <c r="AT1074" s="216"/>
      <c r="AU1074" s="216"/>
      <c r="AV1074" s="216"/>
      <c r="AW1074" s="216"/>
      <c r="AX1074" s="216"/>
      <c r="AY1074" s="216"/>
      <c r="AZ1074" s="216"/>
      <c r="BA1074" s="216"/>
      <c r="BB1074" s="216"/>
      <c r="BC1074" s="216"/>
      <c r="BD1074" s="216"/>
      <c r="BE1074" s="216"/>
      <c r="BF1074" s="216"/>
      <c r="BG1074" s="216"/>
      <c r="BH1074" s="216"/>
    </row>
    <row r="1075" spans="1:60" outlineLevel="1" x14ac:dyDescent="0.2">
      <c r="A1075" s="223"/>
      <c r="B1075" s="224"/>
      <c r="C1075" s="263" t="s">
        <v>766</v>
      </c>
      <c r="D1075" s="254"/>
      <c r="E1075" s="254"/>
      <c r="F1075" s="254"/>
      <c r="G1075" s="254"/>
      <c r="H1075" s="225"/>
      <c r="I1075" s="225"/>
      <c r="J1075" s="225"/>
      <c r="K1075" s="225"/>
      <c r="L1075" s="225"/>
      <c r="M1075" s="225"/>
      <c r="N1075" s="225"/>
      <c r="O1075" s="225"/>
      <c r="P1075" s="225"/>
      <c r="Q1075" s="225"/>
      <c r="R1075" s="225"/>
      <c r="S1075" s="225"/>
      <c r="T1075" s="225"/>
      <c r="U1075" s="225"/>
      <c r="V1075" s="225"/>
      <c r="W1075" s="225"/>
      <c r="X1075" s="225"/>
      <c r="Y1075" s="216"/>
      <c r="Z1075" s="216"/>
      <c r="AA1075" s="216"/>
      <c r="AB1075" s="216"/>
      <c r="AC1075" s="216"/>
      <c r="AD1075" s="216"/>
      <c r="AE1075" s="216"/>
      <c r="AF1075" s="216"/>
      <c r="AG1075" s="216" t="s">
        <v>196</v>
      </c>
      <c r="AH1075" s="216"/>
      <c r="AI1075" s="216"/>
      <c r="AJ1075" s="216"/>
      <c r="AK1075" s="216"/>
      <c r="AL1075" s="216"/>
      <c r="AM1075" s="216"/>
      <c r="AN1075" s="216"/>
      <c r="AO1075" s="216"/>
      <c r="AP1075" s="216"/>
      <c r="AQ1075" s="216"/>
      <c r="AR1075" s="216"/>
      <c r="AS1075" s="216"/>
      <c r="AT1075" s="216"/>
      <c r="AU1075" s="216"/>
      <c r="AV1075" s="216"/>
      <c r="AW1075" s="216"/>
      <c r="AX1075" s="216"/>
      <c r="AY1075" s="216"/>
      <c r="AZ1075" s="216"/>
      <c r="BA1075" s="216"/>
      <c r="BB1075" s="216"/>
      <c r="BC1075" s="216"/>
      <c r="BD1075" s="216"/>
      <c r="BE1075" s="216"/>
      <c r="BF1075" s="216"/>
      <c r="BG1075" s="216"/>
      <c r="BH1075" s="216"/>
    </row>
    <row r="1076" spans="1:60" outlineLevel="1" x14ac:dyDescent="0.2">
      <c r="A1076" s="223"/>
      <c r="B1076" s="224"/>
      <c r="C1076" s="264" t="s">
        <v>767</v>
      </c>
      <c r="D1076" s="255"/>
      <c r="E1076" s="255"/>
      <c r="F1076" s="255"/>
      <c r="G1076" s="255"/>
      <c r="H1076" s="225"/>
      <c r="I1076" s="225"/>
      <c r="J1076" s="225"/>
      <c r="K1076" s="225"/>
      <c r="L1076" s="225"/>
      <c r="M1076" s="225"/>
      <c r="N1076" s="225"/>
      <c r="O1076" s="225"/>
      <c r="P1076" s="225"/>
      <c r="Q1076" s="225"/>
      <c r="R1076" s="225"/>
      <c r="S1076" s="225"/>
      <c r="T1076" s="225"/>
      <c r="U1076" s="225"/>
      <c r="V1076" s="225"/>
      <c r="W1076" s="225"/>
      <c r="X1076" s="225"/>
      <c r="Y1076" s="216"/>
      <c r="Z1076" s="216"/>
      <c r="AA1076" s="216"/>
      <c r="AB1076" s="216"/>
      <c r="AC1076" s="216"/>
      <c r="AD1076" s="216"/>
      <c r="AE1076" s="216"/>
      <c r="AF1076" s="216"/>
      <c r="AG1076" s="216" t="s">
        <v>159</v>
      </c>
      <c r="AH1076" s="216"/>
      <c r="AI1076" s="216"/>
      <c r="AJ1076" s="216"/>
      <c r="AK1076" s="216"/>
      <c r="AL1076" s="216"/>
      <c r="AM1076" s="216"/>
      <c r="AN1076" s="216"/>
      <c r="AO1076" s="216"/>
      <c r="AP1076" s="216"/>
      <c r="AQ1076" s="216"/>
      <c r="AR1076" s="216"/>
      <c r="AS1076" s="216"/>
      <c r="AT1076" s="216"/>
      <c r="AU1076" s="216"/>
      <c r="AV1076" s="216"/>
      <c r="AW1076" s="216"/>
      <c r="AX1076" s="216"/>
      <c r="AY1076" s="216"/>
      <c r="AZ1076" s="216"/>
      <c r="BA1076" s="216"/>
      <c r="BB1076" s="216"/>
      <c r="BC1076" s="216"/>
      <c r="BD1076" s="216"/>
      <c r="BE1076" s="216"/>
      <c r="BF1076" s="216"/>
      <c r="BG1076" s="216"/>
      <c r="BH1076" s="216"/>
    </row>
    <row r="1077" spans="1:60" outlineLevel="1" x14ac:dyDescent="0.2">
      <c r="A1077" s="223"/>
      <c r="B1077" s="224"/>
      <c r="C1077" s="264" t="s">
        <v>768</v>
      </c>
      <c r="D1077" s="255"/>
      <c r="E1077" s="255"/>
      <c r="F1077" s="255"/>
      <c r="G1077" s="255"/>
      <c r="H1077" s="225"/>
      <c r="I1077" s="225"/>
      <c r="J1077" s="225"/>
      <c r="K1077" s="225"/>
      <c r="L1077" s="225"/>
      <c r="M1077" s="225"/>
      <c r="N1077" s="225"/>
      <c r="O1077" s="225"/>
      <c r="P1077" s="225"/>
      <c r="Q1077" s="225"/>
      <c r="R1077" s="225"/>
      <c r="S1077" s="225"/>
      <c r="T1077" s="225"/>
      <c r="U1077" s="225"/>
      <c r="V1077" s="225"/>
      <c r="W1077" s="225"/>
      <c r="X1077" s="225"/>
      <c r="Y1077" s="216"/>
      <c r="Z1077" s="216"/>
      <c r="AA1077" s="216"/>
      <c r="AB1077" s="216"/>
      <c r="AC1077" s="216"/>
      <c r="AD1077" s="216"/>
      <c r="AE1077" s="216"/>
      <c r="AF1077" s="216"/>
      <c r="AG1077" s="216" t="s">
        <v>159</v>
      </c>
      <c r="AH1077" s="216"/>
      <c r="AI1077" s="216"/>
      <c r="AJ1077" s="216"/>
      <c r="AK1077" s="216"/>
      <c r="AL1077" s="216"/>
      <c r="AM1077" s="216"/>
      <c r="AN1077" s="216"/>
      <c r="AO1077" s="216"/>
      <c r="AP1077" s="216"/>
      <c r="AQ1077" s="216"/>
      <c r="AR1077" s="216"/>
      <c r="AS1077" s="216"/>
      <c r="AT1077" s="216"/>
      <c r="AU1077" s="216"/>
      <c r="AV1077" s="216"/>
      <c r="AW1077" s="216"/>
      <c r="AX1077" s="216"/>
      <c r="AY1077" s="216"/>
      <c r="AZ1077" s="216"/>
      <c r="BA1077" s="216"/>
      <c r="BB1077" s="216"/>
      <c r="BC1077" s="216"/>
      <c r="BD1077" s="216"/>
      <c r="BE1077" s="216"/>
      <c r="BF1077" s="216"/>
      <c r="BG1077" s="216"/>
      <c r="BH1077" s="216"/>
    </row>
    <row r="1078" spans="1:60" ht="22.5" outlineLevel="1" x14ac:dyDescent="0.2">
      <c r="A1078" s="223"/>
      <c r="B1078" s="224"/>
      <c r="C1078" s="264" t="s">
        <v>769</v>
      </c>
      <c r="D1078" s="255"/>
      <c r="E1078" s="255"/>
      <c r="F1078" s="255"/>
      <c r="G1078" s="255"/>
      <c r="H1078" s="225"/>
      <c r="I1078" s="225"/>
      <c r="J1078" s="225"/>
      <c r="K1078" s="225"/>
      <c r="L1078" s="225"/>
      <c r="M1078" s="225"/>
      <c r="N1078" s="225"/>
      <c r="O1078" s="225"/>
      <c r="P1078" s="225"/>
      <c r="Q1078" s="225"/>
      <c r="R1078" s="225"/>
      <c r="S1078" s="225"/>
      <c r="T1078" s="225"/>
      <c r="U1078" s="225"/>
      <c r="V1078" s="225"/>
      <c r="W1078" s="225"/>
      <c r="X1078" s="225"/>
      <c r="Y1078" s="216"/>
      <c r="Z1078" s="216"/>
      <c r="AA1078" s="216"/>
      <c r="AB1078" s="216"/>
      <c r="AC1078" s="216"/>
      <c r="AD1078" s="216"/>
      <c r="AE1078" s="216"/>
      <c r="AF1078" s="216"/>
      <c r="AG1078" s="216" t="s">
        <v>159</v>
      </c>
      <c r="AH1078" s="216"/>
      <c r="AI1078" s="216"/>
      <c r="AJ1078" s="216"/>
      <c r="AK1078" s="216"/>
      <c r="AL1078" s="216"/>
      <c r="AM1078" s="216"/>
      <c r="AN1078" s="216"/>
      <c r="AO1078" s="216"/>
      <c r="AP1078" s="216"/>
      <c r="AQ1078" s="216"/>
      <c r="AR1078" s="216"/>
      <c r="AS1078" s="216"/>
      <c r="AT1078" s="216"/>
      <c r="AU1078" s="216"/>
      <c r="AV1078" s="216"/>
      <c r="AW1078" s="216"/>
      <c r="AX1078" s="216"/>
      <c r="AY1078" s="216"/>
      <c r="AZ1078" s="216"/>
      <c r="BA1078" s="242" t="str">
        <f>C1078</f>
        <v>- při vodorovné dopravě po vodě : vyložení na hromady na suchu nebo na přeložení na dopravní prostředek na suchu do 15 m vodorovně a současně do 4 m svisle,</v>
      </c>
      <c r="BB1078" s="216"/>
      <c r="BC1078" s="216"/>
      <c r="BD1078" s="216"/>
      <c r="BE1078" s="216"/>
      <c r="BF1078" s="216"/>
      <c r="BG1078" s="216"/>
      <c r="BH1078" s="216"/>
    </row>
    <row r="1079" spans="1:60" outlineLevel="1" x14ac:dyDescent="0.2">
      <c r="A1079" s="223"/>
      <c r="B1079" s="224"/>
      <c r="C1079" s="264" t="s">
        <v>770</v>
      </c>
      <c r="D1079" s="255"/>
      <c r="E1079" s="255"/>
      <c r="F1079" s="255"/>
      <c r="G1079" s="255"/>
      <c r="H1079" s="225"/>
      <c r="I1079" s="225"/>
      <c r="J1079" s="225"/>
      <c r="K1079" s="225"/>
      <c r="L1079" s="225"/>
      <c r="M1079" s="225"/>
      <c r="N1079" s="225"/>
      <c r="O1079" s="225"/>
      <c r="P1079" s="225"/>
      <c r="Q1079" s="225"/>
      <c r="R1079" s="225"/>
      <c r="S1079" s="225"/>
      <c r="T1079" s="225"/>
      <c r="U1079" s="225"/>
      <c r="V1079" s="225"/>
      <c r="W1079" s="225"/>
      <c r="X1079" s="225"/>
      <c r="Y1079" s="216"/>
      <c r="Z1079" s="216"/>
      <c r="AA1079" s="216"/>
      <c r="AB1079" s="216"/>
      <c r="AC1079" s="216"/>
      <c r="AD1079" s="216"/>
      <c r="AE1079" s="216"/>
      <c r="AF1079" s="216"/>
      <c r="AG1079" s="216" t="s">
        <v>159</v>
      </c>
      <c r="AH1079" s="216"/>
      <c r="AI1079" s="216"/>
      <c r="AJ1079" s="216"/>
      <c r="AK1079" s="216"/>
      <c r="AL1079" s="216"/>
      <c r="AM1079" s="216"/>
      <c r="AN1079" s="216"/>
      <c r="AO1079" s="216"/>
      <c r="AP1079" s="216"/>
      <c r="AQ1079" s="216"/>
      <c r="AR1079" s="216"/>
      <c r="AS1079" s="216"/>
      <c r="AT1079" s="216"/>
      <c r="AU1079" s="216"/>
      <c r="AV1079" s="216"/>
      <c r="AW1079" s="216"/>
      <c r="AX1079" s="216"/>
      <c r="AY1079" s="216"/>
      <c r="AZ1079" s="216"/>
      <c r="BA1079" s="216"/>
      <c r="BB1079" s="216"/>
      <c r="BC1079" s="216"/>
      <c r="BD1079" s="216"/>
      <c r="BE1079" s="216"/>
      <c r="BF1079" s="216"/>
      <c r="BG1079" s="216"/>
      <c r="BH1079" s="216"/>
    </row>
    <row r="1080" spans="1:60" outlineLevel="1" x14ac:dyDescent="0.2">
      <c r="A1080" s="223"/>
      <c r="B1080" s="224"/>
      <c r="C1080" s="248" t="s">
        <v>771</v>
      </c>
      <c r="D1080" s="226"/>
      <c r="E1080" s="227"/>
      <c r="F1080" s="225"/>
      <c r="G1080" s="225"/>
      <c r="H1080" s="225"/>
      <c r="I1080" s="225"/>
      <c r="J1080" s="225"/>
      <c r="K1080" s="225"/>
      <c r="L1080" s="225"/>
      <c r="M1080" s="225"/>
      <c r="N1080" s="225"/>
      <c r="O1080" s="225"/>
      <c r="P1080" s="225"/>
      <c r="Q1080" s="225"/>
      <c r="R1080" s="225"/>
      <c r="S1080" s="225"/>
      <c r="T1080" s="225"/>
      <c r="U1080" s="225"/>
      <c r="V1080" s="225"/>
      <c r="W1080" s="225"/>
      <c r="X1080" s="225"/>
      <c r="Y1080" s="216"/>
      <c r="Z1080" s="216"/>
      <c r="AA1080" s="216"/>
      <c r="AB1080" s="216"/>
      <c r="AC1080" s="216"/>
      <c r="AD1080" s="216"/>
      <c r="AE1080" s="216"/>
      <c r="AF1080" s="216"/>
      <c r="AG1080" s="216" t="s">
        <v>168</v>
      </c>
      <c r="AH1080" s="216">
        <v>0</v>
      </c>
      <c r="AI1080" s="216"/>
      <c r="AJ1080" s="216"/>
      <c r="AK1080" s="216"/>
      <c r="AL1080" s="216"/>
      <c r="AM1080" s="216"/>
      <c r="AN1080" s="216"/>
      <c r="AO1080" s="216"/>
      <c r="AP1080" s="216"/>
      <c r="AQ1080" s="216"/>
      <c r="AR1080" s="216"/>
      <c r="AS1080" s="216"/>
      <c r="AT1080" s="216"/>
      <c r="AU1080" s="216"/>
      <c r="AV1080" s="216"/>
      <c r="AW1080" s="216"/>
      <c r="AX1080" s="216"/>
      <c r="AY1080" s="216"/>
      <c r="AZ1080" s="216"/>
      <c r="BA1080" s="216"/>
      <c r="BB1080" s="216"/>
      <c r="BC1080" s="216"/>
      <c r="BD1080" s="216"/>
      <c r="BE1080" s="216"/>
      <c r="BF1080" s="216"/>
      <c r="BG1080" s="216"/>
      <c r="BH1080" s="216"/>
    </row>
    <row r="1081" spans="1:60" outlineLevel="1" x14ac:dyDescent="0.2">
      <c r="A1081" s="223"/>
      <c r="B1081" s="224"/>
      <c r="C1081" s="248" t="s">
        <v>772</v>
      </c>
      <c r="D1081" s="226"/>
      <c r="E1081" s="227"/>
      <c r="F1081" s="225"/>
      <c r="G1081" s="225"/>
      <c r="H1081" s="225"/>
      <c r="I1081" s="225"/>
      <c r="J1081" s="225"/>
      <c r="K1081" s="225"/>
      <c r="L1081" s="225"/>
      <c r="M1081" s="225"/>
      <c r="N1081" s="225"/>
      <c r="O1081" s="225"/>
      <c r="P1081" s="225"/>
      <c r="Q1081" s="225"/>
      <c r="R1081" s="225"/>
      <c r="S1081" s="225"/>
      <c r="T1081" s="225"/>
      <c r="U1081" s="225"/>
      <c r="V1081" s="225"/>
      <c r="W1081" s="225"/>
      <c r="X1081" s="225"/>
      <c r="Y1081" s="216"/>
      <c r="Z1081" s="216"/>
      <c r="AA1081" s="216"/>
      <c r="AB1081" s="216"/>
      <c r="AC1081" s="216"/>
      <c r="AD1081" s="216"/>
      <c r="AE1081" s="216"/>
      <c r="AF1081" s="216"/>
      <c r="AG1081" s="216" t="s">
        <v>168</v>
      </c>
      <c r="AH1081" s="216">
        <v>0</v>
      </c>
      <c r="AI1081" s="216"/>
      <c r="AJ1081" s="216"/>
      <c r="AK1081" s="216"/>
      <c r="AL1081" s="216"/>
      <c r="AM1081" s="216"/>
      <c r="AN1081" s="216"/>
      <c r="AO1081" s="216"/>
      <c r="AP1081" s="216"/>
      <c r="AQ1081" s="216"/>
      <c r="AR1081" s="216"/>
      <c r="AS1081" s="216"/>
      <c r="AT1081" s="216"/>
      <c r="AU1081" s="216"/>
      <c r="AV1081" s="216"/>
      <c r="AW1081" s="216"/>
      <c r="AX1081" s="216"/>
      <c r="AY1081" s="216"/>
      <c r="AZ1081" s="216"/>
      <c r="BA1081" s="216"/>
      <c r="BB1081" s="216"/>
      <c r="BC1081" s="216"/>
      <c r="BD1081" s="216"/>
      <c r="BE1081" s="216"/>
      <c r="BF1081" s="216"/>
      <c r="BG1081" s="216"/>
      <c r="BH1081" s="216"/>
    </row>
    <row r="1082" spans="1:60" outlineLevel="1" x14ac:dyDescent="0.2">
      <c r="A1082" s="223"/>
      <c r="B1082" s="224"/>
      <c r="C1082" s="248" t="s">
        <v>773</v>
      </c>
      <c r="D1082" s="226"/>
      <c r="E1082" s="227">
        <v>16.426690000000001</v>
      </c>
      <c r="F1082" s="225"/>
      <c r="G1082" s="225"/>
      <c r="H1082" s="225"/>
      <c r="I1082" s="225"/>
      <c r="J1082" s="225"/>
      <c r="K1082" s="225"/>
      <c r="L1082" s="225"/>
      <c r="M1082" s="225"/>
      <c r="N1082" s="225"/>
      <c r="O1082" s="225"/>
      <c r="P1082" s="225"/>
      <c r="Q1082" s="225"/>
      <c r="R1082" s="225"/>
      <c r="S1082" s="225"/>
      <c r="T1082" s="225"/>
      <c r="U1082" s="225"/>
      <c r="V1082" s="225"/>
      <c r="W1082" s="225"/>
      <c r="X1082" s="225"/>
      <c r="Y1082" s="216"/>
      <c r="Z1082" s="216"/>
      <c r="AA1082" s="216"/>
      <c r="AB1082" s="216"/>
      <c r="AC1082" s="216"/>
      <c r="AD1082" s="216"/>
      <c r="AE1082" s="216"/>
      <c r="AF1082" s="216"/>
      <c r="AG1082" s="216" t="s">
        <v>168</v>
      </c>
      <c r="AH1082" s="216">
        <v>0</v>
      </c>
      <c r="AI1082" s="216"/>
      <c r="AJ1082" s="216"/>
      <c r="AK1082" s="216"/>
      <c r="AL1082" s="216"/>
      <c r="AM1082" s="216"/>
      <c r="AN1082" s="216"/>
      <c r="AO1082" s="216"/>
      <c r="AP1082" s="216"/>
      <c r="AQ1082" s="216"/>
      <c r="AR1082" s="216"/>
      <c r="AS1082" s="216"/>
      <c r="AT1082" s="216"/>
      <c r="AU1082" s="216"/>
      <c r="AV1082" s="216"/>
      <c r="AW1082" s="216"/>
      <c r="AX1082" s="216"/>
      <c r="AY1082" s="216"/>
      <c r="AZ1082" s="216"/>
      <c r="BA1082" s="216"/>
      <c r="BB1082" s="216"/>
      <c r="BC1082" s="216"/>
      <c r="BD1082" s="216"/>
      <c r="BE1082" s="216"/>
      <c r="BF1082" s="216"/>
      <c r="BG1082" s="216"/>
      <c r="BH1082" s="216"/>
    </row>
    <row r="1083" spans="1:60" outlineLevel="1" x14ac:dyDescent="0.2">
      <c r="A1083" s="235">
        <v>137</v>
      </c>
      <c r="B1083" s="236" t="s">
        <v>774</v>
      </c>
      <c r="C1083" s="246" t="s">
        <v>775</v>
      </c>
      <c r="D1083" s="237" t="s">
        <v>241</v>
      </c>
      <c r="E1083" s="238">
        <v>16.426690000000001</v>
      </c>
      <c r="F1083" s="239"/>
      <c r="G1083" s="240">
        <f>ROUND(E1083*F1083,2)</f>
        <v>0</v>
      </c>
      <c r="H1083" s="239"/>
      <c r="I1083" s="240">
        <f>ROUND(E1083*H1083,2)</f>
        <v>0</v>
      </c>
      <c r="J1083" s="239"/>
      <c r="K1083" s="240">
        <f>ROUND(E1083*J1083,2)</f>
        <v>0</v>
      </c>
      <c r="L1083" s="240">
        <v>21</v>
      </c>
      <c r="M1083" s="240">
        <f>G1083*(1+L1083/100)</f>
        <v>0</v>
      </c>
      <c r="N1083" s="240">
        <v>0</v>
      </c>
      <c r="O1083" s="240">
        <f>ROUND(E1083*N1083,2)</f>
        <v>0</v>
      </c>
      <c r="P1083" s="240">
        <v>0</v>
      </c>
      <c r="Q1083" s="240">
        <f>ROUND(E1083*P1083,2)</f>
        <v>0</v>
      </c>
      <c r="R1083" s="240" t="s">
        <v>365</v>
      </c>
      <c r="S1083" s="240" t="s">
        <v>154</v>
      </c>
      <c r="T1083" s="241" t="s">
        <v>154</v>
      </c>
      <c r="U1083" s="225">
        <v>0.49</v>
      </c>
      <c r="V1083" s="225">
        <f>ROUND(E1083*U1083,2)</f>
        <v>8.0500000000000007</v>
      </c>
      <c r="W1083" s="225"/>
      <c r="X1083" s="225" t="s">
        <v>764</v>
      </c>
      <c r="Y1083" s="216"/>
      <c r="Z1083" s="216"/>
      <c r="AA1083" s="216"/>
      <c r="AB1083" s="216"/>
      <c r="AC1083" s="216"/>
      <c r="AD1083" s="216"/>
      <c r="AE1083" s="216"/>
      <c r="AF1083" s="216"/>
      <c r="AG1083" s="216" t="s">
        <v>765</v>
      </c>
      <c r="AH1083" s="216"/>
      <c r="AI1083" s="216"/>
      <c r="AJ1083" s="216"/>
      <c r="AK1083" s="216"/>
      <c r="AL1083" s="216"/>
      <c r="AM1083" s="216"/>
      <c r="AN1083" s="216"/>
      <c r="AO1083" s="216"/>
      <c r="AP1083" s="216"/>
      <c r="AQ1083" s="216"/>
      <c r="AR1083" s="216"/>
      <c r="AS1083" s="216"/>
      <c r="AT1083" s="216"/>
      <c r="AU1083" s="216"/>
      <c r="AV1083" s="216"/>
      <c r="AW1083" s="216"/>
      <c r="AX1083" s="216"/>
      <c r="AY1083" s="216"/>
      <c r="AZ1083" s="216"/>
      <c r="BA1083" s="216"/>
      <c r="BB1083" s="216"/>
      <c r="BC1083" s="216"/>
      <c r="BD1083" s="216"/>
      <c r="BE1083" s="216"/>
      <c r="BF1083" s="216"/>
      <c r="BG1083" s="216"/>
      <c r="BH1083" s="216"/>
    </row>
    <row r="1084" spans="1:60" outlineLevel="1" x14ac:dyDescent="0.2">
      <c r="A1084" s="223"/>
      <c r="B1084" s="224"/>
      <c r="C1084" s="247" t="s">
        <v>776</v>
      </c>
      <c r="D1084" s="243"/>
      <c r="E1084" s="243"/>
      <c r="F1084" s="243"/>
      <c r="G1084" s="243"/>
      <c r="H1084" s="225"/>
      <c r="I1084" s="225"/>
      <c r="J1084" s="225"/>
      <c r="K1084" s="225"/>
      <c r="L1084" s="225"/>
      <c r="M1084" s="225"/>
      <c r="N1084" s="225"/>
      <c r="O1084" s="225"/>
      <c r="P1084" s="225"/>
      <c r="Q1084" s="225"/>
      <c r="R1084" s="225"/>
      <c r="S1084" s="225"/>
      <c r="T1084" s="225"/>
      <c r="U1084" s="225"/>
      <c r="V1084" s="225"/>
      <c r="W1084" s="225"/>
      <c r="X1084" s="225"/>
      <c r="Y1084" s="216"/>
      <c r="Z1084" s="216"/>
      <c r="AA1084" s="216"/>
      <c r="AB1084" s="216"/>
      <c r="AC1084" s="216"/>
      <c r="AD1084" s="216"/>
      <c r="AE1084" s="216"/>
      <c r="AF1084" s="216"/>
      <c r="AG1084" s="216" t="s">
        <v>159</v>
      </c>
      <c r="AH1084" s="216"/>
      <c r="AI1084" s="216"/>
      <c r="AJ1084" s="216"/>
      <c r="AK1084" s="216"/>
      <c r="AL1084" s="216"/>
      <c r="AM1084" s="216"/>
      <c r="AN1084" s="216"/>
      <c r="AO1084" s="216"/>
      <c r="AP1084" s="216"/>
      <c r="AQ1084" s="216"/>
      <c r="AR1084" s="216"/>
      <c r="AS1084" s="216"/>
      <c r="AT1084" s="216"/>
      <c r="AU1084" s="216"/>
      <c r="AV1084" s="216"/>
      <c r="AW1084" s="216"/>
      <c r="AX1084" s="216"/>
      <c r="AY1084" s="216"/>
      <c r="AZ1084" s="216"/>
      <c r="BA1084" s="216"/>
      <c r="BB1084" s="216"/>
      <c r="BC1084" s="216"/>
      <c r="BD1084" s="216"/>
      <c r="BE1084" s="216"/>
      <c r="BF1084" s="216"/>
      <c r="BG1084" s="216"/>
      <c r="BH1084" s="216"/>
    </row>
    <row r="1085" spans="1:60" outlineLevel="1" x14ac:dyDescent="0.2">
      <c r="A1085" s="223"/>
      <c r="B1085" s="224"/>
      <c r="C1085" s="248" t="s">
        <v>771</v>
      </c>
      <c r="D1085" s="226"/>
      <c r="E1085" s="227"/>
      <c r="F1085" s="225"/>
      <c r="G1085" s="225"/>
      <c r="H1085" s="225"/>
      <c r="I1085" s="225"/>
      <c r="J1085" s="225"/>
      <c r="K1085" s="225"/>
      <c r="L1085" s="225"/>
      <c r="M1085" s="225"/>
      <c r="N1085" s="225"/>
      <c r="O1085" s="225"/>
      <c r="P1085" s="225"/>
      <c r="Q1085" s="225"/>
      <c r="R1085" s="225"/>
      <c r="S1085" s="225"/>
      <c r="T1085" s="225"/>
      <c r="U1085" s="225"/>
      <c r="V1085" s="225"/>
      <c r="W1085" s="225"/>
      <c r="X1085" s="225"/>
      <c r="Y1085" s="216"/>
      <c r="Z1085" s="216"/>
      <c r="AA1085" s="216"/>
      <c r="AB1085" s="216"/>
      <c r="AC1085" s="216"/>
      <c r="AD1085" s="216"/>
      <c r="AE1085" s="216"/>
      <c r="AF1085" s="216"/>
      <c r="AG1085" s="216" t="s">
        <v>168</v>
      </c>
      <c r="AH1085" s="216">
        <v>0</v>
      </c>
      <c r="AI1085" s="216"/>
      <c r="AJ1085" s="216"/>
      <c r="AK1085" s="216"/>
      <c r="AL1085" s="216"/>
      <c r="AM1085" s="216"/>
      <c r="AN1085" s="216"/>
      <c r="AO1085" s="216"/>
      <c r="AP1085" s="216"/>
      <c r="AQ1085" s="216"/>
      <c r="AR1085" s="216"/>
      <c r="AS1085" s="216"/>
      <c r="AT1085" s="216"/>
      <c r="AU1085" s="216"/>
      <c r="AV1085" s="216"/>
      <c r="AW1085" s="216"/>
      <c r="AX1085" s="216"/>
      <c r="AY1085" s="216"/>
      <c r="AZ1085" s="216"/>
      <c r="BA1085" s="216"/>
      <c r="BB1085" s="216"/>
      <c r="BC1085" s="216"/>
      <c r="BD1085" s="216"/>
      <c r="BE1085" s="216"/>
      <c r="BF1085" s="216"/>
      <c r="BG1085" s="216"/>
      <c r="BH1085" s="216"/>
    </row>
    <row r="1086" spans="1:60" outlineLevel="1" x14ac:dyDescent="0.2">
      <c r="A1086" s="223"/>
      <c r="B1086" s="224"/>
      <c r="C1086" s="248" t="s">
        <v>772</v>
      </c>
      <c r="D1086" s="226"/>
      <c r="E1086" s="227"/>
      <c r="F1086" s="225"/>
      <c r="G1086" s="225"/>
      <c r="H1086" s="225"/>
      <c r="I1086" s="225"/>
      <c r="J1086" s="225"/>
      <c r="K1086" s="225"/>
      <c r="L1086" s="225"/>
      <c r="M1086" s="225"/>
      <c r="N1086" s="225"/>
      <c r="O1086" s="225"/>
      <c r="P1086" s="225"/>
      <c r="Q1086" s="225"/>
      <c r="R1086" s="225"/>
      <c r="S1086" s="225"/>
      <c r="T1086" s="225"/>
      <c r="U1086" s="225"/>
      <c r="V1086" s="225"/>
      <c r="W1086" s="225"/>
      <c r="X1086" s="225"/>
      <c r="Y1086" s="216"/>
      <c r="Z1086" s="216"/>
      <c r="AA1086" s="216"/>
      <c r="AB1086" s="216"/>
      <c r="AC1086" s="216"/>
      <c r="AD1086" s="216"/>
      <c r="AE1086" s="216"/>
      <c r="AF1086" s="216"/>
      <c r="AG1086" s="216" t="s">
        <v>168</v>
      </c>
      <c r="AH1086" s="216">
        <v>0</v>
      </c>
      <c r="AI1086" s="216"/>
      <c r="AJ1086" s="216"/>
      <c r="AK1086" s="216"/>
      <c r="AL1086" s="216"/>
      <c r="AM1086" s="216"/>
      <c r="AN1086" s="216"/>
      <c r="AO1086" s="216"/>
      <c r="AP1086" s="216"/>
      <c r="AQ1086" s="216"/>
      <c r="AR1086" s="216"/>
      <c r="AS1086" s="216"/>
      <c r="AT1086" s="216"/>
      <c r="AU1086" s="216"/>
      <c r="AV1086" s="216"/>
      <c r="AW1086" s="216"/>
      <c r="AX1086" s="216"/>
      <c r="AY1086" s="216"/>
      <c r="AZ1086" s="216"/>
      <c r="BA1086" s="216"/>
      <c r="BB1086" s="216"/>
      <c r="BC1086" s="216"/>
      <c r="BD1086" s="216"/>
      <c r="BE1086" s="216"/>
      <c r="BF1086" s="216"/>
      <c r="BG1086" s="216"/>
      <c r="BH1086" s="216"/>
    </row>
    <row r="1087" spans="1:60" outlineLevel="1" x14ac:dyDescent="0.2">
      <c r="A1087" s="223"/>
      <c r="B1087" s="224"/>
      <c r="C1087" s="248" t="s">
        <v>773</v>
      </c>
      <c r="D1087" s="226"/>
      <c r="E1087" s="227">
        <v>16.426690000000001</v>
      </c>
      <c r="F1087" s="225"/>
      <c r="G1087" s="225"/>
      <c r="H1087" s="225"/>
      <c r="I1087" s="225"/>
      <c r="J1087" s="225"/>
      <c r="K1087" s="225"/>
      <c r="L1087" s="225"/>
      <c r="M1087" s="225"/>
      <c r="N1087" s="225"/>
      <c r="O1087" s="225"/>
      <c r="P1087" s="225"/>
      <c r="Q1087" s="225"/>
      <c r="R1087" s="225"/>
      <c r="S1087" s="225"/>
      <c r="T1087" s="225"/>
      <c r="U1087" s="225"/>
      <c r="V1087" s="225"/>
      <c r="W1087" s="225"/>
      <c r="X1087" s="225"/>
      <c r="Y1087" s="216"/>
      <c r="Z1087" s="216"/>
      <c r="AA1087" s="216"/>
      <c r="AB1087" s="216"/>
      <c r="AC1087" s="216"/>
      <c r="AD1087" s="216"/>
      <c r="AE1087" s="216"/>
      <c r="AF1087" s="216"/>
      <c r="AG1087" s="216" t="s">
        <v>168</v>
      </c>
      <c r="AH1087" s="216">
        <v>0</v>
      </c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16"/>
      <c r="AT1087" s="216"/>
      <c r="AU1087" s="216"/>
      <c r="AV1087" s="216"/>
      <c r="AW1087" s="216"/>
      <c r="AX1087" s="216"/>
      <c r="AY1087" s="216"/>
      <c r="AZ1087" s="216"/>
      <c r="BA1087" s="216"/>
      <c r="BB1087" s="216"/>
      <c r="BC1087" s="216"/>
      <c r="BD1087" s="216"/>
      <c r="BE1087" s="216"/>
      <c r="BF1087" s="216"/>
      <c r="BG1087" s="216"/>
      <c r="BH1087" s="216"/>
    </row>
    <row r="1088" spans="1:60" outlineLevel="1" x14ac:dyDescent="0.2">
      <c r="A1088" s="235">
        <v>138</v>
      </c>
      <c r="B1088" s="236" t="s">
        <v>777</v>
      </c>
      <c r="C1088" s="246" t="s">
        <v>778</v>
      </c>
      <c r="D1088" s="237" t="s">
        <v>241</v>
      </c>
      <c r="E1088" s="238">
        <v>410.66728000000001</v>
      </c>
      <c r="F1088" s="239"/>
      <c r="G1088" s="240">
        <f>ROUND(E1088*F1088,2)</f>
        <v>0</v>
      </c>
      <c r="H1088" s="239"/>
      <c r="I1088" s="240">
        <f>ROUND(E1088*H1088,2)</f>
        <v>0</v>
      </c>
      <c r="J1088" s="239"/>
      <c r="K1088" s="240">
        <f>ROUND(E1088*J1088,2)</f>
        <v>0</v>
      </c>
      <c r="L1088" s="240">
        <v>21</v>
      </c>
      <c r="M1088" s="240">
        <f>G1088*(1+L1088/100)</f>
        <v>0</v>
      </c>
      <c r="N1088" s="240">
        <v>0</v>
      </c>
      <c r="O1088" s="240">
        <f>ROUND(E1088*N1088,2)</f>
        <v>0</v>
      </c>
      <c r="P1088" s="240">
        <v>0</v>
      </c>
      <c r="Q1088" s="240">
        <f>ROUND(E1088*P1088,2)</f>
        <v>0</v>
      </c>
      <c r="R1088" s="240" t="s">
        <v>365</v>
      </c>
      <c r="S1088" s="240" t="s">
        <v>154</v>
      </c>
      <c r="T1088" s="241" t="s">
        <v>154</v>
      </c>
      <c r="U1088" s="225">
        <v>0</v>
      </c>
      <c r="V1088" s="225">
        <f>ROUND(E1088*U1088,2)</f>
        <v>0</v>
      </c>
      <c r="W1088" s="225"/>
      <c r="X1088" s="225" t="s">
        <v>764</v>
      </c>
      <c r="Y1088" s="216"/>
      <c r="Z1088" s="216"/>
      <c r="AA1088" s="216"/>
      <c r="AB1088" s="216"/>
      <c r="AC1088" s="216"/>
      <c r="AD1088" s="216"/>
      <c r="AE1088" s="216"/>
      <c r="AF1088" s="216"/>
      <c r="AG1088" s="216" t="s">
        <v>765</v>
      </c>
      <c r="AH1088" s="216"/>
      <c r="AI1088" s="216"/>
      <c r="AJ1088" s="216"/>
      <c r="AK1088" s="216"/>
      <c r="AL1088" s="216"/>
      <c r="AM1088" s="216"/>
      <c r="AN1088" s="216"/>
      <c r="AO1088" s="216"/>
      <c r="AP1088" s="216"/>
      <c r="AQ1088" s="216"/>
      <c r="AR1088" s="216"/>
      <c r="AS1088" s="216"/>
      <c r="AT1088" s="216"/>
      <c r="AU1088" s="216"/>
      <c r="AV1088" s="216"/>
      <c r="AW1088" s="216"/>
      <c r="AX1088" s="216"/>
      <c r="AY1088" s="216"/>
      <c r="AZ1088" s="216"/>
      <c r="BA1088" s="216"/>
      <c r="BB1088" s="216"/>
      <c r="BC1088" s="216"/>
      <c r="BD1088" s="216"/>
      <c r="BE1088" s="216"/>
      <c r="BF1088" s="216"/>
      <c r="BG1088" s="216"/>
      <c r="BH1088" s="216"/>
    </row>
    <row r="1089" spans="1:60" outlineLevel="1" x14ac:dyDescent="0.2">
      <c r="A1089" s="223"/>
      <c r="B1089" s="224"/>
      <c r="C1089" s="248" t="s">
        <v>771</v>
      </c>
      <c r="D1089" s="226"/>
      <c r="E1089" s="227"/>
      <c r="F1089" s="225"/>
      <c r="G1089" s="225"/>
      <c r="H1089" s="225"/>
      <c r="I1089" s="225"/>
      <c r="J1089" s="225"/>
      <c r="K1089" s="225"/>
      <c r="L1089" s="225"/>
      <c r="M1089" s="225"/>
      <c r="N1089" s="225"/>
      <c r="O1089" s="225"/>
      <c r="P1089" s="225"/>
      <c r="Q1089" s="225"/>
      <c r="R1089" s="225"/>
      <c r="S1089" s="225"/>
      <c r="T1089" s="225"/>
      <c r="U1089" s="225"/>
      <c r="V1089" s="225"/>
      <c r="W1089" s="225"/>
      <c r="X1089" s="225"/>
      <c r="Y1089" s="216"/>
      <c r="Z1089" s="216"/>
      <c r="AA1089" s="216"/>
      <c r="AB1089" s="216"/>
      <c r="AC1089" s="216"/>
      <c r="AD1089" s="216"/>
      <c r="AE1089" s="216"/>
      <c r="AF1089" s="216"/>
      <c r="AG1089" s="216" t="s">
        <v>168</v>
      </c>
      <c r="AH1089" s="216">
        <v>0</v>
      </c>
      <c r="AI1089" s="216"/>
      <c r="AJ1089" s="216"/>
      <c r="AK1089" s="216"/>
      <c r="AL1089" s="216"/>
      <c r="AM1089" s="216"/>
      <c r="AN1089" s="216"/>
      <c r="AO1089" s="216"/>
      <c r="AP1089" s="216"/>
      <c r="AQ1089" s="216"/>
      <c r="AR1089" s="216"/>
      <c r="AS1089" s="216"/>
      <c r="AT1089" s="216"/>
      <c r="AU1089" s="216"/>
      <c r="AV1089" s="216"/>
      <c r="AW1089" s="216"/>
      <c r="AX1089" s="216"/>
      <c r="AY1089" s="216"/>
      <c r="AZ1089" s="216"/>
      <c r="BA1089" s="216"/>
      <c r="BB1089" s="216"/>
      <c r="BC1089" s="216"/>
      <c r="BD1089" s="216"/>
      <c r="BE1089" s="216"/>
      <c r="BF1089" s="216"/>
      <c r="BG1089" s="216"/>
      <c r="BH1089" s="216"/>
    </row>
    <row r="1090" spans="1:60" outlineLevel="1" x14ac:dyDescent="0.2">
      <c r="A1090" s="223"/>
      <c r="B1090" s="224"/>
      <c r="C1090" s="248" t="s">
        <v>772</v>
      </c>
      <c r="D1090" s="226"/>
      <c r="E1090" s="227"/>
      <c r="F1090" s="225"/>
      <c r="G1090" s="225"/>
      <c r="H1090" s="225"/>
      <c r="I1090" s="225"/>
      <c r="J1090" s="225"/>
      <c r="K1090" s="225"/>
      <c r="L1090" s="225"/>
      <c r="M1090" s="225"/>
      <c r="N1090" s="225"/>
      <c r="O1090" s="225"/>
      <c r="P1090" s="225"/>
      <c r="Q1090" s="225"/>
      <c r="R1090" s="225"/>
      <c r="S1090" s="225"/>
      <c r="T1090" s="225"/>
      <c r="U1090" s="225"/>
      <c r="V1090" s="225"/>
      <c r="W1090" s="225"/>
      <c r="X1090" s="225"/>
      <c r="Y1090" s="216"/>
      <c r="Z1090" s="216"/>
      <c r="AA1090" s="216"/>
      <c r="AB1090" s="216"/>
      <c r="AC1090" s="216"/>
      <c r="AD1090" s="216"/>
      <c r="AE1090" s="216"/>
      <c r="AF1090" s="216"/>
      <c r="AG1090" s="216" t="s">
        <v>168</v>
      </c>
      <c r="AH1090" s="216">
        <v>0</v>
      </c>
      <c r="AI1090" s="216"/>
      <c r="AJ1090" s="216"/>
      <c r="AK1090" s="216"/>
      <c r="AL1090" s="216"/>
      <c r="AM1090" s="216"/>
      <c r="AN1090" s="216"/>
      <c r="AO1090" s="216"/>
      <c r="AP1090" s="216"/>
      <c r="AQ1090" s="216"/>
      <c r="AR1090" s="216"/>
      <c r="AS1090" s="216"/>
      <c r="AT1090" s="216"/>
      <c r="AU1090" s="216"/>
      <c r="AV1090" s="216"/>
      <c r="AW1090" s="216"/>
      <c r="AX1090" s="216"/>
      <c r="AY1090" s="216"/>
      <c r="AZ1090" s="216"/>
      <c r="BA1090" s="216"/>
      <c r="BB1090" s="216"/>
      <c r="BC1090" s="216"/>
      <c r="BD1090" s="216"/>
      <c r="BE1090" s="216"/>
      <c r="BF1090" s="216"/>
      <c r="BG1090" s="216"/>
      <c r="BH1090" s="216"/>
    </row>
    <row r="1091" spans="1:60" outlineLevel="1" x14ac:dyDescent="0.2">
      <c r="A1091" s="223"/>
      <c r="B1091" s="224"/>
      <c r="C1091" s="248" t="s">
        <v>779</v>
      </c>
      <c r="D1091" s="226"/>
      <c r="E1091" s="227">
        <v>410.66728000000001</v>
      </c>
      <c r="F1091" s="225"/>
      <c r="G1091" s="225"/>
      <c r="H1091" s="225"/>
      <c r="I1091" s="225"/>
      <c r="J1091" s="225"/>
      <c r="K1091" s="225"/>
      <c r="L1091" s="225"/>
      <c r="M1091" s="225"/>
      <c r="N1091" s="225"/>
      <c r="O1091" s="225"/>
      <c r="P1091" s="225"/>
      <c r="Q1091" s="225"/>
      <c r="R1091" s="225"/>
      <c r="S1091" s="225"/>
      <c r="T1091" s="225"/>
      <c r="U1091" s="225"/>
      <c r="V1091" s="225"/>
      <c r="W1091" s="225"/>
      <c r="X1091" s="225"/>
      <c r="Y1091" s="216"/>
      <c r="Z1091" s="216"/>
      <c r="AA1091" s="216"/>
      <c r="AB1091" s="216"/>
      <c r="AC1091" s="216"/>
      <c r="AD1091" s="216"/>
      <c r="AE1091" s="216"/>
      <c r="AF1091" s="216"/>
      <c r="AG1091" s="216" t="s">
        <v>168</v>
      </c>
      <c r="AH1091" s="216">
        <v>0</v>
      </c>
      <c r="AI1091" s="216"/>
      <c r="AJ1091" s="216"/>
      <c r="AK1091" s="216"/>
      <c r="AL1091" s="216"/>
      <c r="AM1091" s="216"/>
      <c r="AN1091" s="216"/>
      <c r="AO1091" s="216"/>
      <c r="AP1091" s="216"/>
      <c r="AQ1091" s="216"/>
      <c r="AR1091" s="216"/>
      <c r="AS1091" s="216"/>
      <c r="AT1091" s="216"/>
      <c r="AU1091" s="216"/>
      <c r="AV1091" s="216"/>
      <c r="AW1091" s="216"/>
      <c r="AX1091" s="216"/>
      <c r="AY1091" s="216"/>
      <c r="AZ1091" s="216"/>
      <c r="BA1091" s="216"/>
      <c r="BB1091" s="216"/>
      <c r="BC1091" s="216"/>
      <c r="BD1091" s="216"/>
      <c r="BE1091" s="216"/>
      <c r="BF1091" s="216"/>
      <c r="BG1091" s="216"/>
      <c r="BH1091" s="216"/>
    </row>
    <row r="1092" spans="1:60" outlineLevel="1" x14ac:dyDescent="0.2">
      <c r="A1092" s="235">
        <v>139</v>
      </c>
      <c r="B1092" s="236" t="s">
        <v>780</v>
      </c>
      <c r="C1092" s="246" t="s">
        <v>781</v>
      </c>
      <c r="D1092" s="237" t="s">
        <v>241</v>
      </c>
      <c r="E1092" s="238">
        <v>16.426690000000001</v>
      </c>
      <c r="F1092" s="239"/>
      <c r="G1092" s="240">
        <f>ROUND(E1092*F1092,2)</f>
        <v>0</v>
      </c>
      <c r="H1092" s="239"/>
      <c r="I1092" s="240">
        <f>ROUND(E1092*H1092,2)</f>
        <v>0</v>
      </c>
      <c r="J1092" s="239"/>
      <c r="K1092" s="240">
        <f>ROUND(E1092*J1092,2)</f>
        <v>0</v>
      </c>
      <c r="L1092" s="240">
        <v>21</v>
      </c>
      <c r="M1092" s="240">
        <f>G1092*(1+L1092/100)</f>
        <v>0</v>
      </c>
      <c r="N1092" s="240">
        <v>0</v>
      </c>
      <c r="O1092" s="240">
        <f>ROUND(E1092*N1092,2)</f>
        <v>0</v>
      </c>
      <c r="P1092" s="240">
        <v>0</v>
      </c>
      <c r="Q1092" s="240">
        <f>ROUND(E1092*P1092,2)</f>
        <v>0</v>
      </c>
      <c r="R1092" s="240" t="s">
        <v>365</v>
      </c>
      <c r="S1092" s="240" t="s">
        <v>154</v>
      </c>
      <c r="T1092" s="241" t="s">
        <v>154</v>
      </c>
      <c r="U1092" s="225">
        <v>0.94199999999999995</v>
      </c>
      <c r="V1092" s="225">
        <f>ROUND(E1092*U1092,2)</f>
        <v>15.47</v>
      </c>
      <c r="W1092" s="225"/>
      <c r="X1092" s="225" t="s">
        <v>764</v>
      </c>
      <c r="Y1092" s="216"/>
      <c r="Z1092" s="216"/>
      <c r="AA1092" s="216"/>
      <c r="AB1092" s="216"/>
      <c r="AC1092" s="216"/>
      <c r="AD1092" s="216"/>
      <c r="AE1092" s="216"/>
      <c r="AF1092" s="216"/>
      <c r="AG1092" s="216" t="s">
        <v>765</v>
      </c>
      <c r="AH1092" s="216"/>
      <c r="AI1092" s="216"/>
      <c r="AJ1092" s="216"/>
      <c r="AK1092" s="216"/>
      <c r="AL1092" s="216"/>
      <c r="AM1092" s="216"/>
      <c r="AN1092" s="216"/>
      <c r="AO1092" s="216"/>
      <c r="AP1092" s="216"/>
      <c r="AQ1092" s="216"/>
      <c r="AR1092" s="216"/>
      <c r="AS1092" s="216"/>
      <c r="AT1092" s="216"/>
      <c r="AU1092" s="216"/>
      <c r="AV1092" s="216"/>
      <c r="AW1092" s="216"/>
      <c r="AX1092" s="216"/>
      <c r="AY1092" s="216"/>
      <c r="AZ1092" s="216"/>
      <c r="BA1092" s="216"/>
      <c r="BB1092" s="216"/>
      <c r="BC1092" s="216"/>
      <c r="BD1092" s="216"/>
      <c r="BE1092" s="216"/>
      <c r="BF1092" s="216"/>
      <c r="BG1092" s="216"/>
      <c r="BH1092" s="216"/>
    </row>
    <row r="1093" spans="1:60" outlineLevel="1" x14ac:dyDescent="0.2">
      <c r="A1093" s="223"/>
      <c r="B1093" s="224"/>
      <c r="C1093" s="248" t="s">
        <v>771</v>
      </c>
      <c r="D1093" s="226"/>
      <c r="E1093" s="227"/>
      <c r="F1093" s="225"/>
      <c r="G1093" s="225"/>
      <c r="H1093" s="225"/>
      <c r="I1093" s="225"/>
      <c r="J1093" s="225"/>
      <c r="K1093" s="225"/>
      <c r="L1093" s="225"/>
      <c r="M1093" s="225"/>
      <c r="N1093" s="225"/>
      <c r="O1093" s="225"/>
      <c r="P1093" s="225"/>
      <c r="Q1093" s="225"/>
      <c r="R1093" s="225"/>
      <c r="S1093" s="225"/>
      <c r="T1093" s="225"/>
      <c r="U1093" s="225"/>
      <c r="V1093" s="225"/>
      <c r="W1093" s="225"/>
      <c r="X1093" s="225"/>
      <c r="Y1093" s="216"/>
      <c r="Z1093" s="216"/>
      <c r="AA1093" s="216"/>
      <c r="AB1093" s="216"/>
      <c r="AC1093" s="216"/>
      <c r="AD1093" s="216"/>
      <c r="AE1093" s="216"/>
      <c r="AF1093" s="216"/>
      <c r="AG1093" s="216" t="s">
        <v>168</v>
      </c>
      <c r="AH1093" s="216">
        <v>0</v>
      </c>
      <c r="AI1093" s="216"/>
      <c r="AJ1093" s="216"/>
      <c r="AK1093" s="216"/>
      <c r="AL1093" s="216"/>
      <c r="AM1093" s="216"/>
      <c r="AN1093" s="216"/>
      <c r="AO1093" s="216"/>
      <c r="AP1093" s="216"/>
      <c r="AQ1093" s="216"/>
      <c r="AR1093" s="216"/>
      <c r="AS1093" s="216"/>
      <c r="AT1093" s="216"/>
      <c r="AU1093" s="216"/>
      <c r="AV1093" s="216"/>
      <c r="AW1093" s="216"/>
      <c r="AX1093" s="216"/>
      <c r="AY1093" s="216"/>
      <c r="AZ1093" s="216"/>
      <c r="BA1093" s="216"/>
      <c r="BB1093" s="216"/>
      <c r="BC1093" s="216"/>
      <c r="BD1093" s="216"/>
      <c r="BE1093" s="216"/>
      <c r="BF1093" s="216"/>
      <c r="BG1093" s="216"/>
      <c r="BH1093" s="216"/>
    </row>
    <row r="1094" spans="1:60" outlineLevel="1" x14ac:dyDescent="0.2">
      <c r="A1094" s="223"/>
      <c r="B1094" s="224"/>
      <c r="C1094" s="248" t="s">
        <v>772</v>
      </c>
      <c r="D1094" s="226"/>
      <c r="E1094" s="227"/>
      <c r="F1094" s="225"/>
      <c r="G1094" s="225"/>
      <c r="H1094" s="225"/>
      <c r="I1094" s="225"/>
      <c r="J1094" s="225"/>
      <c r="K1094" s="225"/>
      <c r="L1094" s="225"/>
      <c r="M1094" s="225"/>
      <c r="N1094" s="225"/>
      <c r="O1094" s="225"/>
      <c r="P1094" s="225"/>
      <c r="Q1094" s="225"/>
      <c r="R1094" s="225"/>
      <c r="S1094" s="225"/>
      <c r="T1094" s="225"/>
      <c r="U1094" s="225"/>
      <c r="V1094" s="225"/>
      <c r="W1094" s="225"/>
      <c r="X1094" s="225"/>
      <c r="Y1094" s="216"/>
      <c r="Z1094" s="216"/>
      <c r="AA1094" s="216"/>
      <c r="AB1094" s="216"/>
      <c r="AC1094" s="216"/>
      <c r="AD1094" s="216"/>
      <c r="AE1094" s="216"/>
      <c r="AF1094" s="216"/>
      <c r="AG1094" s="216" t="s">
        <v>168</v>
      </c>
      <c r="AH1094" s="216">
        <v>0</v>
      </c>
      <c r="AI1094" s="216"/>
      <c r="AJ1094" s="216"/>
      <c r="AK1094" s="216"/>
      <c r="AL1094" s="216"/>
      <c r="AM1094" s="216"/>
      <c r="AN1094" s="216"/>
      <c r="AO1094" s="216"/>
      <c r="AP1094" s="216"/>
      <c r="AQ1094" s="216"/>
      <c r="AR1094" s="216"/>
      <c r="AS1094" s="216"/>
      <c r="AT1094" s="216"/>
      <c r="AU1094" s="216"/>
      <c r="AV1094" s="216"/>
      <c r="AW1094" s="216"/>
      <c r="AX1094" s="216"/>
      <c r="AY1094" s="216"/>
      <c r="AZ1094" s="216"/>
      <c r="BA1094" s="216"/>
      <c r="BB1094" s="216"/>
      <c r="BC1094" s="216"/>
      <c r="BD1094" s="216"/>
      <c r="BE1094" s="216"/>
      <c r="BF1094" s="216"/>
      <c r="BG1094" s="216"/>
      <c r="BH1094" s="216"/>
    </row>
    <row r="1095" spans="1:60" outlineLevel="1" x14ac:dyDescent="0.2">
      <c r="A1095" s="223"/>
      <c r="B1095" s="224"/>
      <c r="C1095" s="248" t="s">
        <v>773</v>
      </c>
      <c r="D1095" s="226"/>
      <c r="E1095" s="227">
        <v>16.426690000000001</v>
      </c>
      <c r="F1095" s="225"/>
      <c r="G1095" s="225"/>
      <c r="H1095" s="225"/>
      <c r="I1095" s="225"/>
      <c r="J1095" s="225"/>
      <c r="K1095" s="225"/>
      <c r="L1095" s="225"/>
      <c r="M1095" s="225"/>
      <c r="N1095" s="225"/>
      <c r="O1095" s="225"/>
      <c r="P1095" s="225"/>
      <c r="Q1095" s="225"/>
      <c r="R1095" s="225"/>
      <c r="S1095" s="225"/>
      <c r="T1095" s="225"/>
      <c r="U1095" s="225"/>
      <c r="V1095" s="225"/>
      <c r="W1095" s="225"/>
      <c r="X1095" s="225"/>
      <c r="Y1095" s="216"/>
      <c r="Z1095" s="216"/>
      <c r="AA1095" s="216"/>
      <c r="AB1095" s="216"/>
      <c r="AC1095" s="216"/>
      <c r="AD1095" s="216"/>
      <c r="AE1095" s="216"/>
      <c r="AF1095" s="216"/>
      <c r="AG1095" s="216" t="s">
        <v>168</v>
      </c>
      <c r="AH1095" s="216">
        <v>0</v>
      </c>
      <c r="AI1095" s="216"/>
      <c r="AJ1095" s="216"/>
      <c r="AK1095" s="216"/>
      <c r="AL1095" s="216"/>
      <c r="AM1095" s="216"/>
      <c r="AN1095" s="216"/>
      <c r="AO1095" s="216"/>
      <c r="AP1095" s="216"/>
      <c r="AQ1095" s="216"/>
      <c r="AR1095" s="216"/>
      <c r="AS1095" s="216"/>
      <c r="AT1095" s="216"/>
      <c r="AU1095" s="216"/>
      <c r="AV1095" s="216"/>
      <c r="AW1095" s="216"/>
      <c r="AX1095" s="216"/>
      <c r="AY1095" s="216"/>
      <c r="AZ1095" s="216"/>
      <c r="BA1095" s="216"/>
      <c r="BB1095" s="216"/>
      <c r="BC1095" s="216"/>
      <c r="BD1095" s="216"/>
      <c r="BE1095" s="216"/>
      <c r="BF1095" s="216"/>
      <c r="BG1095" s="216"/>
      <c r="BH1095" s="216"/>
    </row>
    <row r="1096" spans="1:60" ht="22.5" outlineLevel="1" x14ac:dyDescent="0.2">
      <c r="A1096" s="235">
        <v>140</v>
      </c>
      <c r="B1096" s="236" t="s">
        <v>782</v>
      </c>
      <c r="C1096" s="246" t="s">
        <v>783</v>
      </c>
      <c r="D1096" s="237" t="s">
        <v>241</v>
      </c>
      <c r="E1096" s="238">
        <v>32.853380000000001</v>
      </c>
      <c r="F1096" s="239"/>
      <c r="G1096" s="240">
        <f>ROUND(E1096*F1096,2)</f>
        <v>0</v>
      </c>
      <c r="H1096" s="239"/>
      <c r="I1096" s="240">
        <f>ROUND(E1096*H1096,2)</f>
        <v>0</v>
      </c>
      <c r="J1096" s="239"/>
      <c r="K1096" s="240">
        <f>ROUND(E1096*J1096,2)</f>
        <v>0</v>
      </c>
      <c r="L1096" s="240">
        <v>21</v>
      </c>
      <c r="M1096" s="240">
        <f>G1096*(1+L1096/100)</f>
        <v>0</v>
      </c>
      <c r="N1096" s="240">
        <v>0</v>
      </c>
      <c r="O1096" s="240">
        <f>ROUND(E1096*N1096,2)</f>
        <v>0</v>
      </c>
      <c r="P1096" s="240">
        <v>0</v>
      </c>
      <c r="Q1096" s="240">
        <f>ROUND(E1096*P1096,2)</f>
        <v>0</v>
      </c>
      <c r="R1096" s="240" t="s">
        <v>365</v>
      </c>
      <c r="S1096" s="240" t="s">
        <v>154</v>
      </c>
      <c r="T1096" s="241" t="s">
        <v>154</v>
      </c>
      <c r="U1096" s="225">
        <v>0.105</v>
      </c>
      <c r="V1096" s="225">
        <f>ROUND(E1096*U1096,2)</f>
        <v>3.45</v>
      </c>
      <c r="W1096" s="225"/>
      <c r="X1096" s="225" t="s">
        <v>764</v>
      </c>
      <c r="Y1096" s="216"/>
      <c r="Z1096" s="216"/>
      <c r="AA1096" s="216"/>
      <c r="AB1096" s="216"/>
      <c r="AC1096" s="216"/>
      <c r="AD1096" s="216"/>
      <c r="AE1096" s="216"/>
      <c r="AF1096" s="216"/>
      <c r="AG1096" s="216" t="s">
        <v>765</v>
      </c>
      <c r="AH1096" s="216"/>
      <c r="AI1096" s="216"/>
      <c r="AJ1096" s="216"/>
      <c r="AK1096" s="216"/>
      <c r="AL1096" s="216"/>
      <c r="AM1096" s="216"/>
      <c r="AN1096" s="216"/>
      <c r="AO1096" s="216"/>
      <c r="AP1096" s="216"/>
      <c r="AQ1096" s="216"/>
      <c r="AR1096" s="216"/>
      <c r="AS1096" s="216"/>
      <c r="AT1096" s="216"/>
      <c r="AU1096" s="216"/>
      <c r="AV1096" s="216"/>
      <c r="AW1096" s="216"/>
      <c r="AX1096" s="216"/>
      <c r="AY1096" s="216"/>
      <c r="AZ1096" s="216"/>
      <c r="BA1096" s="216"/>
      <c r="BB1096" s="216"/>
      <c r="BC1096" s="216"/>
      <c r="BD1096" s="216"/>
      <c r="BE1096" s="216"/>
      <c r="BF1096" s="216"/>
      <c r="BG1096" s="216"/>
      <c r="BH1096" s="216"/>
    </row>
    <row r="1097" spans="1:60" outlineLevel="1" x14ac:dyDescent="0.2">
      <c r="A1097" s="223"/>
      <c r="B1097" s="224"/>
      <c r="C1097" s="248" t="s">
        <v>771</v>
      </c>
      <c r="D1097" s="226"/>
      <c r="E1097" s="227"/>
      <c r="F1097" s="225"/>
      <c r="G1097" s="225"/>
      <c r="H1097" s="225"/>
      <c r="I1097" s="225"/>
      <c r="J1097" s="225"/>
      <c r="K1097" s="225"/>
      <c r="L1097" s="225"/>
      <c r="M1097" s="225"/>
      <c r="N1097" s="225"/>
      <c r="O1097" s="225"/>
      <c r="P1097" s="225"/>
      <c r="Q1097" s="225"/>
      <c r="R1097" s="225"/>
      <c r="S1097" s="225"/>
      <c r="T1097" s="225"/>
      <c r="U1097" s="225"/>
      <c r="V1097" s="225"/>
      <c r="W1097" s="225"/>
      <c r="X1097" s="225"/>
      <c r="Y1097" s="216"/>
      <c r="Z1097" s="216"/>
      <c r="AA1097" s="216"/>
      <c r="AB1097" s="216"/>
      <c r="AC1097" s="216"/>
      <c r="AD1097" s="216"/>
      <c r="AE1097" s="216"/>
      <c r="AF1097" s="216"/>
      <c r="AG1097" s="216" t="s">
        <v>168</v>
      </c>
      <c r="AH1097" s="216">
        <v>0</v>
      </c>
      <c r="AI1097" s="216"/>
      <c r="AJ1097" s="216"/>
      <c r="AK1097" s="216"/>
      <c r="AL1097" s="216"/>
      <c r="AM1097" s="216"/>
      <c r="AN1097" s="216"/>
      <c r="AO1097" s="216"/>
      <c r="AP1097" s="216"/>
      <c r="AQ1097" s="216"/>
      <c r="AR1097" s="216"/>
      <c r="AS1097" s="216"/>
      <c r="AT1097" s="216"/>
      <c r="AU1097" s="216"/>
      <c r="AV1097" s="216"/>
      <c r="AW1097" s="216"/>
      <c r="AX1097" s="216"/>
      <c r="AY1097" s="216"/>
      <c r="AZ1097" s="216"/>
      <c r="BA1097" s="216"/>
      <c r="BB1097" s="216"/>
      <c r="BC1097" s="216"/>
      <c r="BD1097" s="216"/>
      <c r="BE1097" s="216"/>
      <c r="BF1097" s="216"/>
      <c r="BG1097" s="216"/>
      <c r="BH1097" s="216"/>
    </row>
    <row r="1098" spans="1:60" outlineLevel="1" x14ac:dyDescent="0.2">
      <c r="A1098" s="223"/>
      <c r="B1098" s="224"/>
      <c r="C1098" s="248" t="s">
        <v>772</v>
      </c>
      <c r="D1098" s="226"/>
      <c r="E1098" s="227"/>
      <c r="F1098" s="225"/>
      <c r="G1098" s="225"/>
      <c r="H1098" s="225"/>
      <c r="I1098" s="225"/>
      <c r="J1098" s="225"/>
      <c r="K1098" s="225"/>
      <c r="L1098" s="225"/>
      <c r="M1098" s="225"/>
      <c r="N1098" s="225"/>
      <c r="O1098" s="225"/>
      <c r="P1098" s="225"/>
      <c r="Q1098" s="225"/>
      <c r="R1098" s="225"/>
      <c r="S1098" s="225"/>
      <c r="T1098" s="225"/>
      <c r="U1098" s="225"/>
      <c r="V1098" s="225"/>
      <c r="W1098" s="225"/>
      <c r="X1098" s="225"/>
      <c r="Y1098" s="216"/>
      <c r="Z1098" s="216"/>
      <c r="AA1098" s="216"/>
      <c r="AB1098" s="216"/>
      <c r="AC1098" s="216"/>
      <c r="AD1098" s="216"/>
      <c r="AE1098" s="216"/>
      <c r="AF1098" s="216"/>
      <c r="AG1098" s="216" t="s">
        <v>168</v>
      </c>
      <c r="AH1098" s="216">
        <v>0</v>
      </c>
      <c r="AI1098" s="216"/>
      <c r="AJ1098" s="216"/>
      <c r="AK1098" s="216"/>
      <c r="AL1098" s="216"/>
      <c r="AM1098" s="216"/>
      <c r="AN1098" s="216"/>
      <c r="AO1098" s="216"/>
      <c r="AP1098" s="216"/>
      <c r="AQ1098" s="216"/>
      <c r="AR1098" s="216"/>
      <c r="AS1098" s="216"/>
      <c r="AT1098" s="216"/>
      <c r="AU1098" s="216"/>
      <c r="AV1098" s="216"/>
      <c r="AW1098" s="216"/>
      <c r="AX1098" s="216"/>
      <c r="AY1098" s="216"/>
      <c r="AZ1098" s="216"/>
      <c r="BA1098" s="216"/>
      <c r="BB1098" s="216"/>
      <c r="BC1098" s="216"/>
      <c r="BD1098" s="216"/>
      <c r="BE1098" s="216"/>
      <c r="BF1098" s="216"/>
      <c r="BG1098" s="216"/>
      <c r="BH1098" s="216"/>
    </row>
    <row r="1099" spans="1:60" outlineLevel="1" x14ac:dyDescent="0.2">
      <c r="A1099" s="223"/>
      <c r="B1099" s="224"/>
      <c r="C1099" s="248" t="s">
        <v>784</v>
      </c>
      <c r="D1099" s="226"/>
      <c r="E1099" s="227">
        <v>32.853380000000001</v>
      </c>
      <c r="F1099" s="225"/>
      <c r="G1099" s="225"/>
      <c r="H1099" s="225"/>
      <c r="I1099" s="225"/>
      <c r="J1099" s="225"/>
      <c r="K1099" s="225"/>
      <c r="L1099" s="225"/>
      <c r="M1099" s="225"/>
      <c r="N1099" s="225"/>
      <c r="O1099" s="225"/>
      <c r="P1099" s="225"/>
      <c r="Q1099" s="225"/>
      <c r="R1099" s="225"/>
      <c r="S1099" s="225"/>
      <c r="T1099" s="225"/>
      <c r="U1099" s="225"/>
      <c r="V1099" s="225"/>
      <c r="W1099" s="225"/>
      <c r="X1099" s="225"/>
      <c r="Y1099" s="216"/>
      <c r="Z1099" s="216"/>
      <c r="AA1099" s="216"/>
      <c r="AB1099" s="216"/>
      <c r="AC1099" s="216"/>
      <c r="AD1099" s="216"/>
      <c r="AE1099" s="216"/>
      <c r="AF1099" s="216"/>
      <c r="AG1099" s="216" t="s">
        <v>168</v>
      </c>
      <c r="AH1099" s="216">
        <v>0</v>
      </c>
      <c r="AI1099" s="216"/>
      <c r="AJ1099" s="216"/>
      <c r="AK1099" s="216"/>
      <c r="AL1099" s="216"/>
      <c r="AM1099" s="216"/>
      <c r="AN1099" s="216"/>
      <c r="AO1099" s="216"/>
      <c r="AP1099" s="216"/>
      <c r="AQ1099" s="216"/>
      <c r="AR1099" s="216"/>
      <c r="AS1099" s="216"/>
      <c r="AT1099" s="216"/>
      <c r="AU1099" s="216"/>
      <c r="AV1099" s="216"/>
      <c r="AW1099" s="216"/>
      <c r="AX1099" s="216"/>
      <c r="AY1099" s="216"/>
      <c r="AZ1099" s="216"/>
      <c r="BA1099" s="216"/>
      <c r="BB1099" s="216"/>
      <c r="BC1099" s="216"/>
      <c r="BD1099" s="216"/>
      <c r="BE1099" s="216"/>
      <c r="BF1099" s="216"/>
      <c r="BG1099" s="216"/>
      <c r="BH1099" s="216"/>
    </row>
    <row r="1100" spans="1:60" outlineLevel="1" x14ac:dyDescent="0.2">
      <c r="A1100" s="235">
        <v>141</v>
      </c>
      <c r="B1100" s="236" t="s">
        <v>785</v>
      </c>
      <c r="C1100" s="246" t="s">
        <v>786</v>
      </c>
      <c r="D1100" s="237" t="s">
        <v>241</v>
      </c>
      <c r="E1100" s="238">
        <v>16.426690000000001</v>
      </c>
      <c r="F1100" s="239"/>
      <c r="G1100" s="240">
        <f>ROUND(E1100*F1100,2)</f>
        <v>0</v>
      </c>
      <c r="H1100" s="239"/>
      <c r="I1100" s="240">
        <f>ROUND(E1100*H1100,2)</f>
        <v>0</v>
      </c>
      <c r="J1100" s="239"/>
      <c r="K1100" s="240">
        <f>ROUND(E1100*J1100,2)</f>
        <v>0</v>
      </c>
      <c r="L1100" s="240">
        <v>21</v>
      </c>
      <c r="M1100" s="240">
        <f>G1100*(1+L1100/100)</f>
        <v>0</v>
      </c>
      <c r="N1100" s="240">
        <v>0</v>
      </c>
      <c r="O1100" s="240">
        <f>ROUND(E1100*N1100,2)</f>
        <v>0</v>
      </c>
      <c r="P1100" s="240">
        <v>0</v>
      </c>
      <c r="Q1100" s="240">
        <f>ROUND(E1100*P1100,2)</f>
        <v>0</v>
      </c>
      <c r="R1100" s="240" t="s">
        <v>365</v>
      </c>
      <c r="S1100" s="240" t="s">
        <v>154</v>
      </c>
      <c r="T1100" s="241" t="s">
        <v>154</v>
      </c>
      <c r="U1100" s="225">
        <v>0</v>
      </c>
      <c r="V1100" s="225">
        <f>ROUND(E1100*U1100,2)</f>
        <v>0</v>
      </c>
      <c r="W1100" s="225"/>
      <c r="X1100" s="225" t="s">
        <v>764</v>
      </c>
      <c r="Y1100" s="216"/>
      <c r="Z1100" s="216"/>
      <c r="AA1100" s="216"/>
      <c r="AB1100" s="216"/>
      <c r="AC1100" s="216"/>
      <c r="AD1100" s="216"/>
      <c r="AE1100" s="216"/>
      <c r="AF1100" s="216"/>
      <c r="AG1100" s="216" t="s">
        <v>765</v>
      </c>
      <c r="AH1100" s="216"/>
      <c r="AI1100" s="216"/>
      <c r="AJ1100" s="216"/>
      <c r="AK1100" s="216"/>
      <c r="AL1100" s="216"/>
      <c r="AM1100" s="216"/>
      <c r="AN1100" s="216"/>
      <c r="AO1100" s="216"/>
      <c r="AP1100" s="216"/>
      <c r="AQ1100" s="216"/>
      <c r="AR1100" s="216"/>
      <c r="AS1100" s="216"/>
      <c r="AT1100" s="216"/>
      <c r="AU1100" s="216"/>
      <c r="AV1100" s="216"/>
      <c r="AW1100" s="216"/>
      <c r="AX1100" s="216"/>
      <c r="AY1100" s="216"/>
      <c r="AZ1100" s="216"/>
      <c r="BA1100" s="216"/>
      <c r="BB1100" s="216"/>
      <c r="BC1100" s="216"/>
      <c r="BD1100" s="216"/>
      <c r="BE1100" s="216"/>
      <c r="BF1100" s="216"/>
      <c r="BG1100" s="216"/>
      <c r="BH1100" s="216"/>
    </row>
    <row r="1101" spans="1:60" outlineLevel="1" x14ac:dyDescent="0.2">
      <c r="A1101" s="223"/>
      <c r="B1101" s="224"/>
      <c r="C1101" s="248" t="s">
        <v>771</v>
      </c>
      <c r="D1101" s="226"/>
      <c r="E1101" s="227"/>
      <c r="F1101" s="225"/>
      <c r="G1101" s="225"/>
      <c r="H1101" s="225"/>
      <c r="I1101" s="225"/>
      <c r="J1101" s="225"/>
      <c r="K1101" s="225"/>
      <c r="L1101" s="225"/>
      <c r="M1101" s="225"/>
      <c r="N1101" s="225"/>
      <c r="O1101" s="225"/>
      <c r="P1101" s="225"/>
      <c r="Q1101" s="225"/>
      <c r="R1101" s="225"/>
      <c r="S1101" s="225"/>
      <c r="T1101" s="225"/>
      <c r="U1101" s="225"/>
      <c r="V1101" s="225"/>
      <c r="W1101" s="225"/>
      <c r="X1101" s="225"/>
      <c r="Y1101" s="216"/>
      <c r="Z1101" s="216"/>
      <c r="AA1101" s="216"/>
      <c r="AB1101" s="216"/>
      <c r="AC1101" s="216"/>
      <c r="AD1101" s="216"/>
      <c r="AE1101" s="216"/>
      <c r="AF1101" s="216"/>
      <c r="AG1101" s="216" t="s">
        <v>168</v>
      </c>
      <c r="AH1101" s="216">
        <v>0</v>
      </c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6"/>
      <c r="AU1101" s="216"/>
      <c r="AV1101" s="216"/>
      <c r="AW1101" s="216"/>
      <c r="AX1101" s="216"/>
      <c r="AY1101" s="216"/>
      <c r="AZ1101" s="216"/>
      <c r="BA1101" s="216"/>
      <c r="BB1101" s="216"/>
      <c r="BC1101" s="216"/>
      <c r="BD1101" s="216"/>
      <c r="BE1101" s="216"/>
      <c r="BF1101" s="216"/>
      <c r="BG1101" s="216"/>
      <c r="BH1101" s="216"/>
    </row>
    <row r="1102" spans="1:60" outlineLevel="1" x14ac:dyDescent="0.2">
      <c r="A1102" s="223"/>
      <c r="B1102" s="224"/>
      <c r="C1102" s="248" t="s">
        <v>772</v>
      </c>
      <c r="D1102" s="226"/>
      <c r="E1102" s="227"/>
      <c r="F1102" s="225"/>
      <c r="G1102" s="225"/>
      <c r="H1102" s="225"/>
      <c r="I1102" s="225"/>
      <c r="J1102" s="225"/>
      <c r="K1102" s="225"/>
      <c r="L1102" s="225"/>
      <c r="M1102" s="225"/>
      <c r="N1102" s="225"/>
      <c r="O1102" s="225"/>
      <c r="P1102" s="225"/>
      <c r="Q1102" s="225"/>
      <c r="R1102" s="225"/>
      <c r="S1102" s="225"/>
      <c r="T1102" s="225"/>
      <c r="U1102" s="225"/>
      <c r="V1102" s="225"/>
      <c r="W1102" s="225"/>
      <c r="X1102" s="225"/>
      <c r="Y1102" s="216"/>
      <c r="Z1102" s="216"/>
      <c r="AA1102" s="216"/>
      <c r="AB1102" s="216"/>
      <c r="AC1102" s="216"/>
      <c r="AD1102" s="216"/>
      <c r="AE1102" s="216"/>
      <c r="AF1102" s="216"/>
      <c r="AG1102" s="216" t="s">
        <v>168</v>
      </c>
      <c r="AH1102" s="216">
        <v>0</v>
      </c>
      <c r="AI1102" s="216"/>
      <c r="AJ1102" s="216"/>
      <c r="AK1102" s="216"/>
      <c r="AL1102" s="216"/>
      <c r="AM1102" s="216"/>
      <c r="AN1102" s="216"/>
      <c r="AO1102" s="216"/>
      <c r="AP1102" s="216"/>
      <c r="AQ1102" s="216"/>
      <c r="AR1102" s="216"/>
      <c r="AS1102" s="216"/>
      <c r="AT1102" s="216"/>
      <c r="AU1102" s="216"/>
      <c r="AV1102" s="216"/>
      <c r="AW1102" s="216"/>
      <c r="AX1102" s="216"/>
      <c r="AY1102" s="216"/>
      <c r="AZ1102" s="216"/>
      <c r="BA1102" s="216"/>
      <c r="BB1102" s="216"/>
      <c r="BC1102" s="216"/>
      <c r="BD1102" s="216"/>
      <c r="BE1102" s="216"/>
      <c r="BF1102" s="216"/>
      <c r="BG1102" s="216"/>
      <c r="BH1102" s="216"/>
    </row>
    <row r="1103" spans="1:60" outlineLevel="1" x14ac:dyDescent="0.2">
      <c r="A1103" s="223"/>
      <c r="B1103" s="224"/>
      <c r="C1103" s="248" t="s">
        <v>773</v>
      </c>
      <c r="D1103" s="226"/>
      <c r="E1103" s="227">
        <v>16.426690000000001</v>
      </c>
      <c r="F1103" s="225"/>
      <c r="G1103" s="225"/>
      <c r="H1103" s="225"/>
      <c r="I1103" s="225"/>
      <c r="J1103" s="225"/>
      <c r="K1103" s="225"/>
      <c r="L1103" s="225"/>
      <c r="M1103" s="225"/>
      <c r="N1103" s="225"/>
      <c r="O1103" s="225"/>
      <c r="P1103" s="225"/>
      <c r="Q1103" s="225"/>
      <c r="R1103" s="225"/>
      <c r="S1103" s="225"/>
      <c r="T1103" s="225"/>
      <c r="U1103" s="225"/>
      <c r="V1103" s="225"/>
      <c r="W1103" s="225"/>
      <c r="X1103" s="225"/>
      <c r="Y1103" s="216"/>
      <c r="Z1103" s="216"/>
      <c r="AA1103" s="216"/>
      <c r="AB1103" s="216"/>
      <c r="AC1103" s="216"/>
      <c r="AD1103" s="216"/>
      <c r="AE1103" s="216"/>
      <c r="AF1103" s="216"/>
      <c r="AG1103" s="216" t="s">
        <v>168</v>
      </c>
      <c r="AH1103" s="216">
        <v>0</v>
      </c>
      <c r="AI1103" s="216"/>
      <c r="AJ1103" s="216"/>
      <c r="AK1103" s="216"/>
      <c r="AL1103" s="216"/>
      <c r="AM1103" s="216"/>
      <c r="AN1103" s="216"/>
      <c r="AO1103" s="216"/>
      <c r="AP1103" s="216"/>
      <c r="AQ1103" s="216"/>
      <c r="AR1103" s="216"/>
      <c r="AS1103" s="216"/>
      <c r="AT1103" s="216"/>
      <c r="AU1103" s="216"/>
      <c r="AV1103" s="216"/>
      <c r="AW1103" s="216"/>
      <c r="AX1103" s="216"/>
      <c r="AY1103" s="216"/>
      <c r="AZ1103" s="216"/>
      <c r="BA1103" s="216"/>
      <c r="BB1103" s="216"/>
      <c r="BC1103" s="216"/>
      <c r="BD1103" s="216"/>
      <c r="BE1103" s="216"/>
      <c r="BF1103" s="216"/>
      <c r="BG1103" s="216"/>
      <c r="BH1103" s="216"/>
    </row>
    <row r="1104" spans="1:60" x14ac:dyDescent="0.2">
      <c r="A1104" s="3"/>
      <c r="B1104" s="4"/>
      <c r="C1104" s="249"/>
      <c r="D1104" s="6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AE1104">
        <v>15</v>
      </c>
      <c r="AF1104">
        <v>21</v>
      </c>
      <c r="AG1104" t="s">
        <v>136</v>
      </c>
    </row>
    <row r="1105" spans="1:33" x14ac:dyDescent="0.2">
      <c r="A1105" s="219"/>
      <c r="B1105" s="220" t="s">
        <v>29</v>
      </c>
      <c r="C1105" s="250"/>
      <c r="D1105" s="221"/>
      <c r="E1105" s="222"/>
      <c r="F1105" s="222"/>
      <c r="G1105" s="244">
        <f>G8+G59+G107+G153+G171+G186+G240+G251+G592+G632+G635+G679+G721+G748+G755+G820+G835+G873+G901+G943+G965+G1022+G1059+G1073</f>
        <v>0</v>
      </c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AE1105">
        <f>SUMIF(L7:L1103,AE1104,G7:G1103)</f>
        <v>0</v>
      </c>
      <c r="AF1105">
        <f>SUMIF(L7:L1103,AF1104,G7:G1103)</f>
        <v>0</v>
      </c>
      <c r="AG1105" t="s">
        <v>186</v>
      </c>
    </row>
    <row r="1106" spans="1:33" x14ac:dyDescent="0.2">
      <c r="C1106" s="251"/>
      <c r="D1106" s="10"/>
      <c r="AG1106" t="s">
        <v>187</v>
      </c>
    </row>
    <row r="1107" spans="1:33" x14ac:dyDescent="0.2">
      <c r="D1107" s="10"/>
    </row>
    <row r="1108" spans="1:33" x14ac:dyDescent="0.2">
      <c r="D1108" s="10"/>
    </row>
    <row r="1109" spans="1:33" x14ac:dyDescent="0.2">
      <c r="D1109" s="10"/>
    </row>
    <row r="1110" spans="1:33" x14ac:dyDescent="0.2">
      <c r="D1110" s="10"/>
    </row>
    <row r="1111" spans="1:33" x14ac:dyDescent="0.2">
      <c r="D1111" s="10"/>
    </row>
    <row r="1112" spans="1:33" x14ac:dyDescent="0.2">
      <c r="D1112" s="10"/>
    </row>
    <row r="1113" spans="1:33" x14ac:dyDescent="0.2">
      <c r="D1113" s="10"/>
    </row>
    <row r="1114" spans="1:33" x14ac:dyDescent="0.2">
      <c r="D1114" s="10"/>
    </row>
    <row r="1115" spans="1:33" x14ac:dyDescent="0.2">
      <c r="D1115" s="10"/>
    </row>
    <row r="1116" spans="1:33" x14ac:dyDescent="0.2">
      <c r="D1116" s="10"/>
    </row>
    <row r="1117" spans="1:33" x14ac:dyDescent="0.2">
      <c r="D1117" s="10"/>
    </row>
    <row r="1118" spans="1:33" x14ac:dyDescent="0.2">
      <c r="D1118" s="10"/>
    </row>
    <row r="1119" spans="1:33" x14ac:dyDescent="0.2">
      <c r="D1119" s="10"/>
    </row>
    <row r="1120" spans="1:33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KO4Wxm6UPtK5iOsQRJz9gx1/Jtlf9VJbkRFlSvGNqFSAsmc0bFvPIBBjj1jcTOACMDSFLJiwbFrL8bz7Kk/Qw==" saltValue="a4RO37+KYLP7DEi0RXC/RQ==" spinCount="100000" sheet="1"/>
  <mergeCells count="63">
    <mergeCell ref="C1078:G1078"/>
    <mergeCell ref="C1079:G1079"/>
    <mergeCell ref="C1084:G1084"/>
    <mergeCell ref="C961:G961"/>
    <mergeCell ref="C967:G967"/>
    <mergeCell ref="C1018:G1018"/>
    <mergeCell ref="C1075:G1075"/>
    <mergeCell ref="C1076:G1076"/>
    <mergeCell ref="C1077:G1077"/>
    <mergeCell ref="C855:G855"/>
    <mergeCell ref="C869:G869"/>
    <mergeCell ref="C875:G875"/>
    <mergeCell ref="C876:G876"/>
    <mergeCell ref="C897:G897"/>
    <mergeCell ref="C939:G939"/>
    <mergeCell ref="C823:G823"/>
    <mergeCell ref="C831:G831"/>
    <mergeCell ref="C837:G837"/>
    <mergeCell ref="C842:G842"/>
    <mergeCell ref="C846:G846"/>
    <mergeCell ref="C850:G850"/>
    <mergeCell ref="C687:G687"/>
    <mergeCell ref="C731:G731"/>
    <mergeCell ref="C736:G736"/>
    <mergeCell ref="C750:G750"/>
    <mergeCell ref="C816:G816"/>
    <mergeCell ref="C822:G822"/>
    <mergeCell ref="C637:G637"/>
    <mergeCell ref="C638:G638"/>
    <mergeCell ref="C644:G644"/>
    <mergeCell ref="C645:G645"/>
    <mergeCell ref="C650:G650"/>
    <mergeCell ref="C657:G657"/>
    <mergeCell ref="C188:G188"/>
    <mergeCell ref="C196:G196"/>
    <mergeCell ref="C209:G209"/>
    <mergeCell ref="C248:G248"/>
    <mergeCell ref="C613:G613"/>
    <mergeCell ref="C623:G623"/>
    <mergeCell ref="C135:G135"/>
    <mergeCell ref="C137:G137"/>
    <mergeCell ref="C145:G145"/>
    <mergeCell ref="C155:G155"/>
    <mergeCell ref="C160:G160"/>
    <mergeCell ref="C169:G169"/>
    <mergeCell ref="C61:G61"/>
    <mergeCell ref="C80:G80"/>
    <mergeCell ref="C109:G109"/>
    <mergeCell ref="C117:G117"/>
    <mergeCell ref="C127:G127"/>
    <mergeCell ref="C134:G134"/>
    <mergeCell ref="C22:G22"/>
    <mergeCell ref="C25:G25"/>
    <mergeCell ref="C29:G29"/>
    <mergeCell ref="C35:G35"/>
    <mergeCell ref="C40:G40"/>
    <mergeCell ref="C41:G41"/>
    <mergeCell ref="A1:G1"/>
    <mergeCell ref="C2:G2"/>
    <mergeCell ref="C3:G3"/>
    <mergeCell ref="C4:G4"/>
    <mergeCell ref="C10:G10"/>
    <mergeCell ref="C20:G2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00 01 Naklady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00 01 Naklady'!Názvy_tisku</vt:lpstr>
      <vt:lpstr>'SO 01 01 Pol'!Názvy_tisku</vt:lpstr>
      <vt:lpstr>oadresa</vt:lpstr>
      <vt:lpstr>Stavba!Objednatel</vt:lpstr>
      <vt:lpstr>Stavba!Objekt</vt:lpstr>
      <vt:lpstr>'SO 00 01 Naklady'!Oblast_tisku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2019-03-19T12:27:02Z</cp:lastPrinted>
  <dcterms:created xsi:type="dcterms:W3CDTF">2009-04-08T07:15:50Z</dcterms:created>
  <dcterms:modified xsi:type="dcterms:W3CDTF">2020-07-01T03:48:12Z</dcterms:modified>
</cp:coreProperties>
</file>