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na.BEROT\Documents\Nabídky 2017\SZS 5. KVĚTNA\2019\"/>
    </mc:Choice>
  </mc:AlternateContent>
  <xr:revisionPtr revIDLastSave="0" documentId="8_{91D93178-0B44-43A3-89B2-760D14A145F1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Krycí list" sheetId="1" r:id="rId1"/>
    <sheet name="Rekapitulace" sheetId="2" r:id="rId2"/>
    <sheet name="Položky" sheetId="3" r:id="rId3"/>
    <sheet name="ZTI" sheetId="4" r:id="rId4"/>
    <sheet name="Gastro" sheetId="5" r:id="rId5"/>
    <sheet name="Elektro" sheetId="6" r:id="rId6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Rekapitulace!$G$24</definedName>
    <definedName name="Dodavka0">Položky!#REF!</definedName>
    <definedName name="HSV">Rekapitulace!$E$24</definedName>
    <definedName name="HSV0">Položky!#REF!</definedName>
    <definedName name="HZS">Rekapitulace!$I$24</definedName>
    <definedName name="HZS0">Položky!#REF!</definedName>
    <definedName name="JKSO">'Krycí list'!$G$2</definedName>
    <definedName name="MJ">'Krycí list'!$G$5</definedName>
    <definedName name="Mont">Rekapitulace!$H$24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4">Gastro!$A$1:$M$189</definedName>
    <definedName name="_xlnm.Print_Area" localSheetId="0">'Krycí list'!$A$1:$G$45</definedName>
    <definedName name="_xlnm.Print_Area" localSheetId="2">Položky!$A$1:$G$178</definedName>
    <definedName name="_xlnm.Print_Area" localSheetId="1">Rekapitulace!$A$1:$I$38</definedName>
    <definedName name="PocetMJ">'Krycí list'!$G$6</definedName>
    <definedName name="Poznamka">'Krycí list'!$B$37</definedName>
    <definedName name="Projektant">'Krycí list'!$C$8</definedName>
    <definedName name="PSV">Rekapitulace!$F$24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2" l="1"/>
  <c r="C63" i="3"/>
  <c r="BE62" i="3"/>
  <c r="BD62" i="3"/>
  <c r="BC62" i="3"/>
  <c r="BB62" i="3"/>
  <c r="G62" i="3"/>
  <c r="BA62" i="3" s="1"/>
  <c r="BE61" i="3"/>
  <c r="BE63" i="3" s="1"/>
  <c r="BD61" i="3"/>
  <c r="BC61" i="3"/>
  <c r="BC63" i="3" s="1"/>
  <c r="BB61" i="3"/>
  <c r="G61" i="3"/>
  <c r="G63" i="3" s="1"/>
  <c r="BB63" i="3" l="1"/>
  <c r="BD63" i="3"/>
  <c r="BA61" i="3"/>
  <c r="BA63" i="3" s="1"/>
  <c r="E11" i="2" s="1"/>
  <c r="L227" i="6"/>
  <c r="L226" i="6"/>
  <c r="L224" i="6"/>
  <c r="L223" i="6"/>
  <c r="L222" i="6"/>
  <c r="L221" i="6" s="1"/>
  <c r="L214" i="6"/>
  <c r="L213" i="6" s="1"/>
  <c r="L93" i="6" s="1"/>
  <c r="L212" i="6"/>
  <c r="L211" i="6"/>
  <c r="L210" i="6"/>
  <c r="L209" i="6"/>
  <c r="L206" i="6"/>
  <c r="L205" i="6"/>
  <c r="L204" i="6"/>
  <c r="L203" i="6"/>
  <c r="L202" i="6"/>
  <c r="L201" i="6"/>
  <c r="L200" i="6"/>
  <c r="L199" i="6"/>
  <c r="L198" i="6"/>
  <c r="L194" i="6"/>
  <c r="L193" i="6"/>
  <c r="L189" i="6"/>
  <c r="L188" i="6"/>
  <c r="L187" i="6"/>
  <c r="L186" i="6"/>
  <c r="L185" i="6"/>
  <c r="L180" i="6"/>
  <c r="L179" i="6"/>
  <c r="L178" i="6"/>
  <c r="L176" i="6"/>
  <c r="L175" i="6"/>
  <c r="L173" i="6"/>
  <c r="L172" i="6"/>
  <c r="L171" i="6"/>
  <c r="L169" i="6"/>
  <c r="L168" i="6"/>
  <c r="L166" i="6"/>
  <c r="L165" i="6"/>
  <c r="L163" i="6"/>
  <c r="L162" i="6"/>
  <c r="L160" i="6"/>
  <c r="L159" i="6"/>
  <c r="L157" i="6"/>
  <c r="L156" i="6"/>
  <c r="L154" i="6"/>
  <c r="L152" i="6"/>
  <c r="L148" i="6"/>
  <c r="L146" i="6"/>
  <c r="L145" i="6"/>
  <c r="L143" i="6"/>
  <c r="L142" i="6"/>
  <c r="L140" i="6"/>
  <c r="L139" i="6"/>
  <c r="L138" i="6"/>
  <c r="L136" i="6"/>
  <c r="L135" i="6"/>
  <c r="L133" i="6"/>
  <c r="L132" i="6"/>
  <c r="L129" i="6"/>
  <c r="L128" i="6"/>
  <c r="L127" i="6"/>
  <c r="L126" i="6"/>
  <c r="L120" i="6"/>
  <c r="L119" i="6" s="1"/>
  <c r="K114" i="6"/>
  <c r="K113" i="6"/>
  <c r="D113" i="6"/>
  <c r="D111" i="6"/>
  <c r="D109" i="6"/>
  <c r="K81" i="6"/>
  <c r="D81" i="6"/>
  <c r="K80" i="6"/>
  <c r="D80" i="6"/>
  <c r="K78" i="6"/>
  <c r="D78" i="6"/>
  <c r="D76" i="6"/>
  <c r="D75" i="6"/>
  <c r="F33" i="6"/>
  <c r="F32" i="6"/>
  <c r="F31" i="6"/>
  <c r="K30" i="6"/>
  <c r="F30" i="6"/>
  <c r="K29" i="6"/>
  <c r="F29" i="6"/>
  <c r="K25" i="6"/>
  <c r="F138" i="5"/>
  <c r="F136" i="5"/>
  <c r="F135" i="5"/>
  <c r="F134" i="5"/>
  <c r="F133" i="5"/>
  <c r="F132" i="5"/>
  <c r="F131" i="5"/>
  <c r="F130" i="5"/>
  <c r="F128" i="5"/>
  <c r="F127" i="5"/>
  <c r="F126" i="5"/>
  <c r="F125" i="5"/>
  <c r="F124" i="5"/>
  <c r="F123" i="5"/>
  <c r="H122" i="5"/>
  <c r="F122" i="5"/>
  <c r="F121" i="5"/>
  <c r="F120" i="5"/>
  <c r="F118" i="5"/>
  <c r="F117" i="5"/>
  <c r="F116" i="5"/>
  <c r="F115" i="5"/>
  <c r="F114" i="5"/>
  <c r="F113" i="5"/>
  <c r="K112" i="5"/>
  <c r="F112" i="5"/>
  <c r="K111" i="5"/>
  <c r="H111" i="5"/>
  <c r="F111" i="5"/>
  <c r="F110" i="5"/>
  <c r="F109" i="5"/>
  <c r="F108" i="5"/>
  <c r="K107" i="5"/>
  <c r="H107" i="5"/>
  <c r="F107" i="5"/>
  <c r="F106" i="5"/>
  <c r="F105" i="5"/>
  <c r="H104" i="5"/>
  <c r="F104" i="5"/>
  <c r="F103" i="5"/>
  <c r="F102" i="5"/>
  <c r="H101" i="5"/>
  <c r="F101" i="5"/>
  <c r="K100" i="5"/>
  <c r="H100" i="5"/>
  <c r="F100" i="5"/>
  <c r="K99" i="5"/>
  <c r="H99" i="5"/>
  <c r="F99" i="5"/>
  <c r="K98" i="5"/>
  <c r="H98" i="5"/>
  <c r="F98" i="5"/>
  <c r="F89" i="5"/>
  <c r="F88" i="5"/>
  <c r="F87" i="5"/>
  <c r="F86" i="5"/>
  <c r="F85" i="5"/>
  <c r="F84" i="5"/>
  <c r="F83" i="5"/>
  <c r="F82" i="5"/>
  <c r="F81" i="5"/>
  <c r="H80" i="5"/>
  <c r="F80" i="5"/>
  <c r="H77" i="5"/>
  <c r="F77" i="5"/>
  <c r="F76" i="5"/>
  <c r="F75" i="5"/>
  <c r="H74" i="5"/>
  <c r="F74" i="5"/>
  <c r="F73" i="5"/>
  <c r="F72" i="5"/>
  <c r="H70" i="5"/>
  <c r="F70" i="5"/>
  <c r="F69" i="5"/>
  <c r="F68" i="5"/>
  <c r="F67" i="5"/>
  <c r="F66" i="5"/>
  <c r="H65" i="5"/>
  <c r="F65" i="5"/>
  <c r="H64" i="5"/>
  <c r="F64" i="5"/>
  <c r="F63" i="5"/>
  <c r="F62" i="5"/>
  <c r="H56" i="5"/>
  <c r="F56" i="5"/>
  <c r="F55" i="5"/>
  <c r="F54" i="5"/>
  <c r="H53" i="5"/>
  <c r="F53" i="5"/>
  <c r="F52" i="5"/>
  <c r="F51" i="5"/>
  <c r="F48" i="5"/>
  <c r="F47" i="5"/>
  <c r="F46" i="5"/>
  <c r="F45" i="5"/>
  <c r="H44" i="5"/>
  <c r="F44" i="5"/>
  <c r="F43" i="5"/>
  <c r="F38" i="5"/>
  <c r="F37" i="5"/>
  <c r="F36" i="5"/>
  <c r="F35" i="5"/>
  <c r="F34" i="5"/>
  <c r="F33" i="5"/>
  <c r="F32" i="5"/>
  <c r="F31" i="5"/>
  <c r="H30" i="5"/>
  <c r="F30" i="5"/>
  <c r="H29" i="5"/>
  <c r="F29" i="5"/>
  <c r="F28" i="5"/>
  <c r="F27" i="5"/>
  <c r="F26" i="5"/>
  <c r="F25" i="5"/>
  <c r="F24" i="5"/>
  <c r="F21" i="5"/>
  <c r="F20" i="5"/>
  <c r="H19" i="5"/>
  <c r="F19" i="5"/>
  <c r="H18" i="5"/>
  <c r="F18" i="5"/>
  <c r="F17" i="5"/>
  <c r="F16" i="5"/>
  <c r="H14" i="5"/>
  <c r="F14" i="5"/>
  <c r="K13" i="5"/>
  <c r="F13" i="5"/>
  <c r="K12" i="5"/>
  <c r="F12" i="5"/>
  <c r="K11" i="5"/>
  <c r="H11" i="5"/>
  <c r="F11" i="5"/>
  <c r="F10" i="5"/>
  <c r="H9" i="5"/>
  <c r="F9" i="5"/>
  <c r="F8" i="5"/>
  <c r="F7" i="5"/>
  <c r="H6" i="5"/>
  <c r="F6" i="5"/>
  <c r="I294" i="4"/>
  <c r="I293" i="4" s="1"/>
  <c r="I28" i="4" s="1"/>
  <c r="I291" i="4"/>
  <c r="I290" i="4" s="1"/>
  <c r="I287" i="4"/>
  <c r="I286" i="4" s="1"/>
  <c r="I25" i="4" s="1"/>
  <c r="I284" i="4"/>
  <c r="I282" i="4"/>
  <c r="I281" i="4"/>
  <c r="I279" i="4"/>
  <c r="I277" i="4"/>
  <c r="I275" i="4"/>
  <c r="I270" i="4" s="1"/>
  <c r="I23" i="4" s="1"/>
  <c r="I273" i="4"/>
  <c r="I271" i="4"/>
  <c r="I268" i="4"/>
  <c r="I266" i="4"/>
  <c r="I264" i="4"/>
  <c r="I262" i="4"/>
  <c r="I260" i="4"/>
  <c r="I258" i="4"/>
  <c r="I256" i="4"/>
  <c r="I254" i="4"/>
  <c r="I252" i="4"/>
  <c r="I250" i="4"/>
  <c r="I248" i="4"/>
  <c r="I245" i="4"/>
  <c r="I243" i="4"/>
  <c r="I241" i="4"/>
  <c r="I239" i="4"/>
  <c r="I237" i="4"/>
  <c r="I235" i="4"/>
  <c r="I233" i="4"/>
  <c r="I231" i="4"/>
  <c r="I229" i="4"/>
  <c r="I227" i="4"/>
  <c r="I225" i="4"/>
  <c r="I223" i="4"/>
  <c r="I221" i="4"/>
  <c r="I219" i="4"/>
  <c r="I215" i="4"/>
  <c r="I211" i="4"/>
  <c r="I209" i="4"/>
  <c r="I206" i="4"/>
  <c r="I204" i="4"/>
  <c r="I202" i="4"/>
  <c r="I200" i="4"/>
  <c r="I198" i="4"/>
  <c r="I196" i="4"/>
  <c r="I194" i="4"/>
  <c r="I192" i="4"/>
  <c r="I190" i="4"/>
  <c r="I188" i="4"/>
  <c r="I186" i="4"/>
  <c r="I184" i="4"/>
  <c r="I182" i="4"/>
  <c r="I180" i="4"/>
  <c r="I178" i="4"/>
  <c r="I176" i="4"/>
  <c r="I174" i="4"/>
  <c r="I172" i="4"/>
  <c r="I170" i="4"/>
  <c r="I168" i="4"/>
  <c r="I165" i="4"/>
  <c r="I163" i="4"/>
  <c r="I161" i="4"/>
  <c r="I159" i="4"/>
  <c r="I157" i="4"/>
  <c r="I155" i="4"/>
  <c r="I153" i="4"/>
  <c r="I151" i="4"/>
  <c r="I149" i="4"/>
  <c r="I147" i="4"/>
  <c r="I145" i="4"/>
  <c r="I143" i="4"/>
  <c r="I141" i="4"/>
  <c r="I139" i="4"/>
  <c r="I137" i="4"/>
  <c r="I135" i="4"/>
  <c r="I132" i="4"/>
  <c r="I130" i="4"/>
  <c r="I128" i="4"/>
  <c r="I126" i="4"/>
  <c r="I124" i="4"/>
  <c r="I122" i="4"/>
  <c r="I120" i="4"/>
  <c r="I118" i="4"/>
  <c r="I116" i="4"/>
  <c r="I114" i="4"/>
  <c r="I110" i="4"/>
  <c r="I108" i="4"/>
  <c r="I106" i="4"/>
  <c r="I104" i="4"/>
  <c r="I103" i="4" s="1"/>
  <c r="I16" i="4" s="1"/>
  <c r="I100" i="4"/>
  <c r="I99" i="4"/>
  <c r="I15" i="4" s="1"/>
  <c r="I95" i="4"/>
  <c r="I91" i="4"/>
  <c r="I88" i="4"/>
  <c r="I84" i="4"/>
  <c r="I81" i="4"/>
  <c r="I74" i="4"/>
  <c r="I70" i="4"/>
  <c r="I63" i="4"/>
  <c r="I59" i="4"/>
  <c r="I54" i="4"/>
  <c r="I51" i="4"/>
  <c r="I24" i="4"/>
  <c r="I247" i="4" l="1"/>
  <c r="I22" i="4" s="1"/>
  <c r="I167" i="4"/>
  <c r="I20" i="4" s="1"/>
  <c r="I208" i="4"/>
  <c r="I21" i="4" s="1"/>
  <c r="I50" i="4"/>
  <c r="I14" i="4" s="1"/>
  <c r="L125" i="6"/>
  <c r="L88" i="6" s="1"/>
  <c r="L131" i="6"/>
  <c r="L130" i="6" s="1"/>
  <c r="L89" i="6" s="1"/>
  <c r="L225" i="6"/>
  <c r="L96" i="6" s="1"/>
  <c r="L118" i="6"/>
  <c r="L87" i="6"/>
  <c r="L90" i="6"/>
  <c r="I49" i="4"/>
  <c r="I13" i="4" s="1"/>
  <c r="L95" i="6"/>
  <c r="I113" i="4"/>
  <c r="I112" i="4" s="1"/>
  <c r="I17" i="4" s="1"/>
  <c r="I134" i="4"/>
  <c r="I19" i="4" s="1"/>
  <c r="L208" i="6"/>
  <c r="L207" i="6" s="1"/>
  <c r="L91" i="6" s="1"/>
  <c r="F137" i="5"/>
  <c r="F139" i="5" s="1"/>
  <c r="L86" i="6"/>
  <c r="L92" i="6"/>
  <c r="I18" i="4"/>
  <c r="I27" i="4"/>
  <c r="I289" i="4"/>
  <c r="I26" i="4" s="1"/>
  <c r="L220" i="6" l="1"/>
  <c r="L94" i="6" s="1"/>
  <c r="L117" i="6"/>
  <c r="L85" i="6" s="1"/>
  <c r="K24" i="6" s="1"/>
  <c r="K27" i="6" s="1"/>
  <c r="F140" i="5"/>
  <c r="F163" i="3"/>
  <c r="J100" i="6"/>
  <c r="I48" i="4"/>
  <c r="I12" i="4" s="1"/>
  <c r="F121" i="3" s="1"/>
  <c r="J35" i="6" l="1"/>
  <c r="F166" i="3"/>
  <c r="D21" i="1"/>
  <c r="D20" i="1"/>
  <c r="D19" i="1"/>
  <c r="D18" i="1"/>
  <c r="D17" i="1"/>
  <c r="D16" i="1"/>
  <c r="D15" i="1"/>
  <c r="BE177" i="3"/>
  <c r="BD177" i="3"/>
  <c r="BC177" i="3"/>
  <c r="BB177" i="3"/>
  <c r="G177" i="3"/>
  <c r="BA177" i="3" s="1"/>
  <c r="BE176" i="3"/>
  <c r="BD176" i="3"/>
  <c r="BC176" i="3"/>
  <c r="BB176" i="3"/>
  <c r="BA176" i="3"/>
  <c r="G176" i="3"/>
  <c r="BE175" i="3"/>
  <c r="BD175" i="3"/>
  <c r="BC175" i="3"/>
  <c r="BB175" i="3"/>
  <c r="G175" i="3"/>
  <c r="BA175" i="3" s="1"/>
  <c r="BE174" i="3"/>
  <c r="BD174" i="3"/>
  <c r="BC174" i="3"/>
  <c r="BB174" i="3"/>
  <c r="BA174" i="3"/>
  <c r="G174" i="3"/>
  <c r="BE173" i="3"/>
  <c r="BD173" i="3"/>
  <c r="BC173" i="3"/>
  <c r="BB173" i="3"/>
  <c r="G173" i="3"/>
  <c r="BA173" i="3" s="1"/>
  <c r="BE172" i="3"/>
  <c r="BD172" i="3"/>
  <c r="BC172" i="3"/>
  <c r="BB172" i="3"/>
  <c r="BA172" i="3"/>
  <c r="G172" i="3"/>
  <c r="BE171" i="3"/>
  <c r="BD171" i="3"/>
  <c r="BC171" i="3"/>
  <c r="BC178" i="3" s="1"/>
  <c r="G23" i="2" s="1"/>
  <c r="BB171" i="3"/>
  <c r="G171" i="3"/>
  <c r="BA171" i="3" s="1"/>
  <c r="BE170" i="3"/>
  <c r="BD170" i="3"/>
  <c r="BC170" i="3"/>
  <c r="BB170" i="3"/>
  <c r="BB178" i="3" s="1"/>
  <c r="F23" i="2" s="1"/>
  <c r="BA170" i="3"/>
  <c r="G170" i="3"/>
  <c r="B23" i="2"/>
  <c r="A23" i="2"/>
  <c r="BD178" i="3"/>
  <c r="H23" i="2" s="1"/>
  <c r="G178" i="3"/>
  <c r="C178" i="3"/>
  <c r="BE167" i="3"/>
  <c r="BC167" i="3"/>
  <c r="BB167" i="3"/>
  <c r="BA167" i="3"/>
  <c r="G167" i="3"/>
  <c r="BD167" i="3" s="1"/>
  <c r="BE166" i="3"/>
  <c r="BC166" i="3"/>
  <c r="BC168" i="3" s="1"/>
  <c r="G22" i="2" s="1"/>
  <c r="BB166" i="3"/>
  <c r="BB168" i="3" s="1"/>
  <c r="F22" i="2" s="1"/>
  <c r="BA166" i="3"/>
  <c r="G166" i="3"/>
  <c r="BD166" i="3" s="1"/>
  <c r="B22" i="2"/>
  <c r="A22" i="2"/>
  <c r="C168" i="3"/>
  <c r="BE163" i="3"/>
  <c r="BE164" i="3" s="1"/>
  <c r="I21" i="2" s="1"/>
  <c r="BD163" i="3"/>
  <c r="BD164" i="3" s="1"/>
  <c r="H21" i="2" s="1"/>
  <c r="BC163" i="3"/>
  <c r="BC164" i="3" s="1"/>
  <c r="G21" i="2" s="1"/>
  <c r="BA163" i="3"/>
  <c r="BA164" i="3" s="1"/>
  <c r="E21" i="2" s="1"/>
  <c r="G163" i="3"/>
  <c r="BB163" i="3" s="1"/>
  <c r="BB164" i="3" s="1"/>
  <c r="F21" i="2" s="1"/>
  <c r="B21" i="2"/>
  <c r="A21" i="2"/>
  <c r="C164" i="3"/>
  <c r="BE160" i="3"/>
  <c r="BD160" i="3"/>
  <c r="BC160" i="3"/>
  <c r="BA160" i="3"/>
  <c r="G160" i="3"/>
  <c r="BB160" i="3" s="1"/>
  <c r="BE159" i="3"/>
  <c r="BD159" i="3"/>
  <c r="BC159" i="3"/>
  <c r="BA159" i="3"/>
  <c r="G159" i="3"/>
  <c r="BB159" i="3" s="1"/>
  <c r="BE158" i="3"/>
  <c r="BD158" i="3"/>
  <c r="BC158" i="3"/>
  <c r="BA158" i="3"/>
  <c r="G158" i="3"/>
  <c r="BB158" i="3" s="1"/>
  <c r="BE154" i="3"/>
  <c r="BD154" i="3"/>
  <c r="BC154" i="3"/>
  <c r="BC161" i="3" s="1"/>
  <c r="G20" i="2" s="1"/>
  <c r="BA154" i="3"/>
  <c r="G154" i="3"/>
  <c r="BB154" i="3" s="1"/>
  <c r="B20" i="2"/>
  <c r="A20" i="2"/>
  <c r="C161" i="3"/>
  <c r="BE151" i="3"/>
  <c r="BD151" i="3"/>
  <c r="BC151" i="3"/>
  <c r="BA151" i="3"/>
  <c r="G151" i="3"/>
  <c r="BB151" i="3" s="1"/>
  <c r="BE150" i="3"/>
  <c r="BD150" i="3"/>
  <c r="BC150" i="3"/>
  <c r="BA150" i="3"/>
  <c r="G150" i="3"/>
  <c r="BB150" i="3" s="1"/>
  <c r="BE147" i="3"/>
  <c r="BD147" i="3"/>
  <c r="BC147" i="3"/>
  <c r="BC152" i="3" s="1"/>
  <c r="G19" i="2" s="1"/>
  <c r="BA147" i="3"/>
  <c r="BA152" i="3" s="1"/>
  <c r="E19" i="2" s="1"/>
  <c r="G147" i="3"/>
  <c r="BB147" i="3" s="1"/>
  <c r="B19" i="2"/>
  <c r="A19" i="2"/>
  <c r="BE152" i="3"/>
  <c r="I19" i="2" s="1"/>
  <c r="C152" i="3"/>
  <c r="BE144" i="3"/>
  <c r="BD144" i="3"/>
  <c r="BC144" i="3"/>
  <c r="BA144" i="3"/>
  <c r="G144" i="3"/>
  <c r="BB144" i="3" s="1"/>
  <c r="BE142" i="3"/>
  <c r="BE145" i="3" s="1"/>
  <c r="I18" i="2" s="1"/>
  <c r="BD142" i="3"/>
  <c r="BC142" i="3"/>
  <c r="BA142" i="3"/>
  <c r="G142" i="3"/>
  <c r="BB142" i="3" s="1"/>
  <c r="BE141" i="3"/>
  <c r="BD141" i="3"/>
  <c r="BC141" i="3"/>
  <c r="BA141" i="3"/>
  <c r="BA145" i="3" s="1"/>
  <c r="E18" i="2" s="1"/>
  <c r="G141" i="3"/>
  <c r="BB141" i="3" s="1"/>
  <c r="BE138" i="3"/>
  <c r="BD138" i="3"/>
  <c r="BC138" i="3"/>
  <c r="BC145" i="3" s="1"/>
  <c r="G18" i="2" s="1"/>
  <c r="BA138" i="3"/>
  <c r="G138" i="3"/>
  <c r="BB138" i="3" s="1"/>
  <c r="B18" i="2"/>
  <c r="A18" i="2"/>
  <c r="C145" i="3"/>
  <c r="BE135" i="3"/>
  <c r="BD135" i="3"/>
  <c r="BC135" i="3"/>
  <c r="BA135" i="3"/>
  <c r="G135" i="3"/>
  <c r="BB135" i="3" s="1"/>
  <c r="BE132" i="3"/>
  <c r="BD132" i="3"/>
  <c r="BC132" i="3"/>
  <c r="BA132" i="3"/>
  <c r="G132" i="3"/>
  <c r="BB132" i="3" s="1"/>
  <c r="BE131" i="3"/>
  <c r="BD131" i="3"/>
  <c r="BC131" i="3"/>
  <c r="BA131" i="3"/>
  <c r="BA136" i="3" s="1"/>
  <c r="E17" i="2" s="1"/>
  <c r="G131" i="3"/>
  <c r="BB131" i="3" s="1"/>
  <c r="BE130" i="3"/>
  <c r="BD130" i="3"/>
  <c r="BC130" i="3"/>
  <c r="BA130" i="3"/>
  <c r="G130" i="3"/>
  <c r="BB130" i="3" s="1"/>
  <c r="BE128" i="3"/>
  <c r="BD128" i="3"/>
  <c r="BC128" i="3"/>
  <c r="BA128" i="3"/>
  <c r="G128" i="3"/>
  <c r="BB128" i="3" s="1"/>
  <c r="BE125" i="3"/>
  <c r="BD125" i="3"/>
  <c r="BC125" i="3"/>
  <c r="BA125" i="3"/>
  <c r="G125" i="3"/>
  <c r="BB125" i="3" s="1"/>
  <c r="B17" i="2"/>
  <c r="A17" i="2"/>
  <c r="C136" i="3"/>
  <c r="BE122" i="3"/>
  <c r="BD122" i="3"/>
  <c r="BC122" i="3"/>
  <c r="BA122" i="3"/>
  <c r="G122" i="3"/>
  <c r="BB122" i="3" s="1"/>
  <c r="BE121" i="3"/>
  <c r="BE123" i="3" s="1"/>
  <c r="I16" i="2" s="1"/>
  <c r="BD121" i="3"/>
  <c r="BD123" i="3" s="1"/>
  <c r="H16" i="2" s="1"/>
  <c r="BC121" i="3"/>
  <c r="BC123" i="3" s="1"/>
  <c r="G16" i="2" s="1"/>
  <c r="BA121" i="3"/>
  <c r="G121" i="3"/>
  <c r="BB121" i="3" s="1"/>
  <c r="B16" i="2"/>
  <c r="A16" i="2"/>
  <c r="C123" i="3"/>
  <c r="BE118" i="3"/>
  <c r="BD118" i="3"/>
  <c r="BC118" i="3"/>
  <c r="BA118" i="3"/>
  <c r="G118" i="3"/>
  <c r="BB118" i="3" s="1"/>
  <c r="BE116" i="3"/>
  <c r="BD116" i="3"/>
  <c r="BC116" i="3"/>
  <c r="BA116" i="3"/>
  <c r="G116" i="3"/>
  <c r="BB116" i="3" s="1"/>
  <c r="BE115" i="3"/>
  <c r="BD115" i="3"/>
  <c r="BC115" i="3"/>
  <c r="BA115" i="3"/>
  <c r="G115" i="3"/>
  <c r="BB115" i="3" s="1"/>
  <c r="BE114" i="3"/>
  <c r="BD114" i="3"/>
  <c r="BC114" i="3"/>
  <c r="BA114" i="3"/>
  <c r="G114" i="3"/>
  <c r="BB114" i="3" s="1"/>
  <c r="BE111" i="3"/>
  <c r="BD111" i="3"/>
  <c r="BC111" i="3"/>
  <c r="BA111" i="3"/>
  <c r="G111" i="3"/>
  <c r="BB111" i="3" s="1"/>
  <c r="B15" i="2"/>
  <c r="A15" i="2"/>
  <c r="C119" i="3"/>
  <c r="BE108" i="3"/>
  <c r="BE109" i="3" s="1"/>
  <c r="I14" i="2" s="1"/>
  <c r="BD108" i="3"/>
  <c r="BD109" i="3" s="1"/>
  <c r="H14" i="2" s="1"/>
  <c r="BC108" i="3"/>
  <c r="BB108" i="3"/>
  <c r="BB109" i="3" s="1"/>
  <c r="F14" i="2" s="1"/>
  <c r="G108" i="3"/>
  <c r="BA108" i="3" s="1"/>
  <c r="BA109" i="3" s="1"/>
  <c r="E14" i="2" s="1"/>
  <c r="B14" i="2"/>
  <c r="A14" i="2"/>
  <c r="BC109" i="3"/>
  <c r="G14" i="2" s="1"/>
  <c r="C109" i="3"/>
  <c r="BE105" i="3"/>
  <c r="BD105" i="3"/>
  <c r="BC105" i="3"/>
  <c r="BB105" i="3"/>
  <c r="G105" i="3"/>
  <c r="BA105" i="3" s="1"/>
  <c r="BE102" i="3"/>
  <c r="BD102" i="3"/>
  <c r="BC102" i="3"/>
  <c r="BB102" i="3"/>
  <c r="G102" i="3"/>
  <c r="BA102" i="3" s="1"/>
  <c r="BE95" i="3"/>
  <c r="BD95" i="3"/>
  <c r="BC95" i="3"/>
  <c r="BB95" i="3"/>
  <c r="G95" i="3"/>
  <c r="BA95" i="3" s="1"/>
  <c r="BE90" i="3"/>
  <c r="BD90" i="3"/>
  <c r="BC90" i="3"/>
  <c r="BB90" i="3"/>
  <c r="G90" i="3"/>
  <c r="BA90" i="3" s="1"/>
  <c r="BE83" i="3"/>
  <c r="BD83" i="3"/>
  <c r="BC83" i="3"/>
  <c r="BB83" i="3"/>
  <c r="G83" i="3"/>
  <c r="BA83" i="3" s="1"/>
  <c r="B13" i="2"/>
  <c r="A13" i="2"/>
  <c r="C106" i="3"/>
  <c r="BE80" i="3"/>
  <c r="BD80" i="3"/>
  <c r="BC80" i="3"/>
  <c r="BB80" i="3"/>
  <c r="G80" i="3"/>
  <c r="BA80" i="3" s="1"/>
  <c r="BE78" i="3"/>
  <c r="BD78" i="3"/>
  <c r="BC78" i="3"/>
  <c r="BB78" i="3"/>
  <c r="G78" i="3"/>
  <c r="BA78" i="3" s="1"/>
  <c r="BE76" i="3"/>
  <c r="BD76" i="3"/>
  <c r="BC76" i="3"/>
  <c r="BB76" i="3"/>
  <c r="G76" i="3"/>
  <c r="BA76" i="3" s="1"/>
  <c r="BE73" i="3"/>
  <c r="BD73" i="3"/>
  <c r="BC73" i="3"/>
  <c r="BB73" i="3"/>
  <c r="G73" i="3"/>
  <c r="BA73" i="3" s="1"/>
  <c r="BE71" i="3"/>
  <c r="BD71" i="3"/>
  <c r="BC71" i="3"/>
  <c r="BB71" i="3"/>
  <c r="G71" i="3"/>
  <c r="BA71" i="3" s="1"/>
  <c r="BE68" i="3"/>
  <c r="BD68" i="3"/>
  <c r="BC68" i="3"/>
  <c r="BB68" i="3"/>
  <c r="G68" i="3"/>
  <c r="BA68" i="3" s="1"/>
  <c r="BE65" i="3"/>
  <c r="BD65" i="3"/>
  <c r="BD81" i="3" s="1"/>
  <c r="H12" i="2" s="1"/>
  <c r="BC65" i="3"/>
  <c r="BB65" i="3"/>
  <c r="G65" i="3"/>
  <c r="BA65" i="3" s="1"/>
  <c r="B12" i="2"/>
  <c r="A12" i="2"/>
  <c r="C81" i="3"/>
  <c r="BE57" i="3"/>
  <c r="BD57" i="3"/>
  <c r="BC57" i="3"/>
  <c r="BB57" i="3"/>
  <c r="G57" i="3"/>
  <c r="BA57" i="3" s="1"/>
  <c r="BE54" i="3"/>
  <c r="BD54" i="3"/>
  <c r="BC54" i="3"/>
  <c r="BB54" i="3"/>
  <c r="G54" i="3"/>
  <c r="BA54" i="3" s="1"/>
  <c r="BE52" i="3"/>
  <c r="BD52" i="3"/>
  <c r="BC52" i="3"/>
  <c r="BC59" i="3" s="1"/>
  <c r="G10" i="2" s="1"/>
  <c r="BB52" i="3"/>
  <c r="G52" i="3"/>
  <c r="BA52" i="3" s="1"/>
  <c r="B10" i="2"/>
  <c r="A10" i="2"/>
  <c r="C59" i="3"/>
  <c r="BE47" i="3"/>
  <c r="BD47" i="3"/>
  <c r="BC47" i="3"/>
  <c r="BB47" i="3"/>
  <c r="G47" i="3"/>
  <c r="BA47" i="3" s="1"/>
  <c r="BE44" i="3"/>
  <c r="BD44" i="3"/>
  <c r="BC44" i="3"/>
  <c r="BC50" i="3" s="1"/>
  <c r="G9" i="2" s="1"/>
  <c r="BB44" i="3"/>
  <c r="G44" i="3"/>
  <c r="BA44" i="3" s="1"/>
  <c r="BE41" i="3"/>
  <c r="BD41" i="3"/>
  <c r="BC41" i="3"/>
  <c r="BB41" i="3"/>
  <c r="G41" i="3"/>
  <c r="BA41" i="3" s="1"/>
  <c r="BE39" i="3"/>
  <c r="BD39" i="3"/>
  <c r="BC39" i="3"/>
  <c r="BB39" i="3"/>
  <c r="G39" i="3"/>
  <c r="BA39" i="3" s="1"/>
  <c r="BE38" i="3"/>
  <c r="BD38" i="3"/>
  <c r="BC38" i="3"/>
  <c r="BB38" i="3"/>
  <c r="BB50" i="3" s="1"/>
  <c r="F9" i="2" s="1"/>
  <c r="G38" i="3"/>
  <c r="BA38" i="3" s="1"/>
  <c r="B9" i="2"/>
  <c r="A9" i="2"/>
  <c r="BE50" i="3"/>
  <c r="I9" i="2" s="1"/>
  <c r="C50" i="3"/>
  <c r="BE29" i="3"/>
  <c r="BD29" i="3"/>
  <c r="BD36" i="3" s="1"/>
  <c r="H8" i="2" s="1"/>
  <c r="BC29" i="3"/>
  <c r="BC36" i="3" s="1"/>
  <c r="G8" i="2" s="1"/>
  <c r="BB29" i="3"/>
  <c r="BB36" i="3" s="1"/>
  <c r="F8" i="2" s="1"/>
  <c r="G29" i="3"/>
  <c r="BA29" i="3" s="1"/>
  <c r="BA36" i="3" s="1"/>
  <c r="E8" i="2" s="1"/>
  <c r="B8" i="2"/>
  <c r="A8" i="2"/>
  <c r="BE36" i="3"/>
  <c r="I8" i="2" s="1"/>
  <c r="C36" i="3"/>
  <c r="BE25" i="3"/>
  <c r="BD25" i="3"/>
  <c r="BC25" i="3"/>
  <c r="BB25" i="3"/>
  <c r="G25" i="3"/>
  <c r="BA25" i="3" s="1"/>
  <c r="BE22" i="3"/>
  <c r="BD22" i="3"/>
  <c r="BC22" i="3"/>
  <c r="BB22" i="3"/>
  <c r="G22" i="3"/>
  <c r="BA22" i="3" s="1"/>
  <c r="BE20" i="3"/>
  <c r="BD20" i="3"/>
  <c r="BC20" i="3"/>
  <c r="BB20" i="3"/>
  <c r="G20" i="3"/>
  <c r="BA20" i="3" s="1"/>
  <c r="BE13" i="3"/>
  <c r="BD13" i="3"/>
  <c r="BC13" i="3"/>
  <c r="BB13" i="3"/>
  <c r="G13" i="3"/>
  <c r="BA13" i="3" s="1"/>
  <c r="BE8" i="3"/>
  <c r="BE27" i="3" s="1"/>
  <c r="I7" i="2" s="1"/>
  <c r="BD8" i="3"/>
  <c r="BC8" i="3"/>
  <c r="BB8" i="3"/>
  <c r="G8" i="3"/>
  <c r="BA8" i="3" s="1"/>
  <c r="B7" i="2"/>
  <c r="A7" i="2"/>
  <c r="C27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A178" i="3" l="1"/>
  <c r="E23" i="2" s="1"/>
  <c r="BE59" i="3"/>
  <c r="I10" i="2" s="1"/>
  <c r="BD145" i="3"/>
  <c r="H18" i="2" s="1"/>
  <c r="BB27" i="3"/>
  <c r="F7" i="2" s="1"/>
  <c r="BC27" i="3"/>
  <c r="G7" i="2" s="1"/>
  <c r="BD59" i="3"/>
  <c r="H10" i="2" s="1"/>
  <c r="BD106" i="3"/>
  <c r="H13" i="2" s="1"/>
  <c r="BA119" i="3"/>
  <c r="E15" i="2" s="1"/>
  <c r="BC136" i="3"/>
  <c r="G17" i="2" s="1"/>
  <c r="BE136" i="3"/>
  <c r="I17" i="2" s="1"/>
  <c r="BB161" i="3"/>
  <c r="F20" i="2" s="1"/>
  <c r="BE161" i="3"/>
  <c r="I20" i="2" s="1"/>
  <c r="BA161" i="3"/>
  <c r="E20" i="2" s="1"/>
  <c r="BE178" i="3"/>
  <c r="I23" i="2" s="1"/>
  <c r="BC106" i="3"/>
  <c r="G13" i="2" s="1"/>
  <c r="G24" i="2" s="1"/>
  <c r="C18" i="1" s="1"/>
  <c r="BE106" i="3"/>
  <c r="I13" i="2" s="1"/>
  <c r="I24" i="2" s="1"/>
  <c r="C21" i="1" s="1"/>
  <c r="BC81" i="3"/>
  <c r="G12" i="2" s="1"/>
  <c r="BE81" i="3"/>
  <c r="I12" i="2" s="1"/>
  <c r="BC119" i="3"/>
  <c r="G15" i="2" s="1"/>
  <c r="BE119" i="3"/>
  <c r="I15" i="2" s="1"/>
  <c r="BA123" i="3"/>
  <c r="E16" i="2" s="1"/>
  <c r="BD136" i="3"/>
  <c r="H17" i="2" s="1"/>
  <c r="BA168" i="3"/>
  <c r="E22" i="2" s="1"/>
  <c r="BA59" i="3"/>
  <c r="E10" i="2" s="1"/>
  <c r="BA81" i="3"/>
  <c r="E12" i="2" s="1"/>
  <c r="BA106" i="3"/>
  <c r="E13" i="2" s="1"/>
  <c r="BD119" i="3"/>
  <c r="H15" i="2" s="1"/>
  <c r="BB136" i="3"/>
  <c r="F17" i="2" s="1"/>
  <c r="BB145" i="3"/>
  <c r="F18" i="2" s="1"/>
  <c r="BD168" i="3"/>
  <c r="H22" i="2" s="1"/>
  <c r="BE168" i="3"/>
  <c r="I22" i="2" s="1"/>
  <c r="BD27" i="3"/>
  <c r="H7" i="2" s="1"/>
  <c r="BD50" i="3"/>
  <c r="H9" i="2" s="1"/>
  <c r="BB59" i="3"/>
  <c r="F10" i="2" s="1"/>
  <c r="BB81" i="3"/>
  <c r="F12" i="2" s="1"/>
  <c r="BB106" i="3"/>
  <c r="F13" i="2" s="1"/>
  <c r="BB119" i="3"/>
  <c r="F15" i="2" s="1"/>
  <c r="BD152" i="3"/>
  <c r="H19" i="2" s="1"/>
  <c r="BA27" i="3"/>
  <c r="E7" i="2" s="1"/>
  <c r="BA50" i="3"/>
  <c r="E9" i="2" s="1"/>
  <c r="BB152" i="3"/>
  <c r="F19" i="2" s="1"/>
  <c r="BD161" i="3"/>
  <c r="H20" i="2" s="1"/>
  <c r="BB123" i="3"/>
  <c r="F16" i="2" s="1"/>
  <c r="G27" i="3"/>
  <c r="G36" i="3"/>
  <c r="G50" i="3"/>
  <c r="G59" i="3"/>
  <c r="G81" i="3"/>
  <c r="G106" i="3"/>
  <c r="G109" i="3"/>
  <c r="G119" i="3"/>
  <c r="G123" i="3"/>
  <c r="G136" i="3"/>
  <c r="G145" i="3"/>
  <c r="G152" i="3"/>
  <c r="G161" i="3"/>
  <c r="G164" i="3"/>
  <c r="G168" i="3"/>
  <c r="F24" i="2" l="1"/>
  <c r="C16" i="1" s="1"/>
  <c r="E24" i="2"/>
  <c r="C15" i="1" s="1"/>
  <c r="H24" i="2"/>
  <c r="C17" i="1" s="1"/>
  <c r="G36" i="2" l="1"/>
  <c r="I36" i="2" s="1"/>
  <c r="G29" i="2"/>
  <c r="I29" i="2" s="1"/>
  <c r="G15" i="1" s="1"/>
  <c r="C19" i="1"/>
  <c r="C22" i="1" s="1"/>
  <c r="G33" i="2"/>
  <c r="I33" i="2" s="1"/>
  <c r="G19" i="1" s="1"/>
  <c r="G30" i="2"/>
  <c r="I30" i="2" s="1"/>
  <c r="G16" i="1" s="1"/>
  <c r="G35" i="2"/>
  <c r="I35" i="2" s="1"/>
  <c r="G21" i="1" s="1"/>
  <c r="G31" i="2"/>
  <c r="I31" i="2" s="1"/>
  <c r="G17" i="1" s="1"/>
  <c r="G34" i="2"/>
  <c r="I34" i="2" s="1"/>
  <c r="G20" i="1" s="1"/>
  <c r="G32" i="2"/>
  <c r="I32" i="2" s="1"/>
  <c r="G18" i="1" s="1"/>
  <c r="H37" i="2" l="1"/>
  <c r="G23" i="1" s="1"/>
  <c r="G22" i="1" s="1"/>
  <c r="C23" i="1" l="1"/>
  <c r="F30" i="1" s="1"/>
  <c r="F31" i="1" s="1"/>
  <c r="F34" i="1" s="1"/>
</calcChain>
</file>

<file path=xl/sharedStrings.xml><?xml version="1.0" encoding="utf-8"?>
<sst xmlns="http://schemas.openxmlformats.org/spreadsheetml/2006/main" count="2439" uniqueCount="1245">
  <si>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</si>
  <si>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</si>
  <si>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</si>
  <si>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</si>
  <si>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</si>
  <si>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</si>
  <si>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</si>
  <si>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</si>
  <si>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</si>
  <si>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</si>
  <si>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</si>
  <si>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</si>
  <si>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</si>
  <si>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</si>
  <si>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</si>
  <si>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</si>
  <si>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</si>
  <si>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</si>
  <si>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</si>
  <si>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</si>
  <si>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</si>
  <si>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</si>
  <si>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</si>
  <si>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</si>
  <si>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</si>
  <si>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</si>
  <si>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</si>
  <si>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</si>
  <si>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</si>
  <si>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</si>
  <si>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</si>
  <si>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</si>
  <si>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</si>
  <si>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</si>
  <si>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</si>
  <si>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</si>
  <si>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</si>
  <si>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</si>
  <si>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</si>
  <si>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</si>
  <si>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</si>
  <si>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</si>
  <si>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</si>
  <si>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</si>
  <si>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</si>
  <si>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</si>
  <si>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</si>
  <si>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</si>
  <si>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</si>
  <si>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</si>
  <si>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</si>
  <si>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</si>
  <si>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</si>
  <si>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</si>
  <si>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</si>
  <si>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</si>
  <si>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</si>
  <si>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</si>
  <si>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</si>
  <si>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</si>
  <si>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</si>
  <si>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</si>
  <si>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</si>
  <si>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</si>
  <si>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</si>
  <si>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</si>
  <si>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</si>
  <si>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</si>
  <si>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</si>
  <si>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</si>
  <si>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</si>
  <si>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</si>
  <si>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</si>
  <si>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</si>
  <si>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</si>
  <si>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</si>
  <si>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</si>
  <si>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</si>
  <si>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</si>
  <si>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</si>
  <si>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Lau1801</t>
  </si>
  <si>
    <t>Revitalizace školní kuchyně VOŠZ a SZŠ 5.května 51</t>
  </si>
  <si>
    <t>01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</si>
  <si>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</si>
  <si>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</si>
  <si>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</si>
  <si>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</si>
  <si>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</si>
  <si>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voda:</t>
  </si>
  <si>
    <t>2</t>
  </si>
  <si>
    <t>kanalizace:</t>
  </si>
  <si>
    <t>340235212R00</t>
  </si>
  <si>
    <t xml:space="preserve">Zazdívka otvorů 0,0225 m2 cihlami, tl.zdi nad 10cm </t>
  </si>
  <si>
    <t>plyn:</t>
  </si>
  <si>
    <t>5</t>
  </si>
  <si>
    <t>8</t>
  </si>
  <si>
    <t>340238211R00</t>
  </si>
  <si>
    <t xml:space="preserve">Zazdívka otvorů pl.1 m2,cihlami tl.zdi do 10 cm </t>
  </si>
  <si>
    <t>m2</t>
  </si>
  <si>
    <t>0,9*1,1</t>
  </si>
  <si>
    <t>342241161R00</t>
  </si>
  <si>
    <t xml:space="preserve">Příčky z cihel plných CP29  tl. 65 mm </t>
  </si>
  <si>
    <t>přizdívky:</t>
  </si>
  <si>
    <t>(2*0,2+0,22+2*0,265+0,273)*2,8</t>
  </si>
  <si>
    <t>342266111RW9</t>
  </si>
  <si>
    <t>Obklad stěn sádrokartonem na ocelovou konstrukci desky standard impreg. tl. 15 mm, bez izolace</t>
  </si>
  <si>
    <t>(0,73+0,6)*2,8</t>
  </si>
  <si>
    <t>4</t>
  </si>
  <si>
    <t>Vodorovné konstrukce</t>
  </si>
  <si>
    <t>411387531R00</t>
  </si>
  <si>
    <t xml:space="preserve">Zabetonování otvorů 0,25 m2 ve stropech a klenbách </t>
  </si>
  <si>
    <t>7+1+1</t>
  </si>
  <si>
    <t>12+5</t>
  </si>
  <si>
    <t>61</t>
  </si>
  <si>
    <t>Upravy povrchů vnitřní</t>
  </si>
  <si>
    <t>611401211RT2</t>
  </si>
  <si>
    <t>Oprava omítky na stropech o ploše do 0,25 m2 vápennou štukovou omítkou</t>
  </si>
  <si>
    <t>612401291RT2</t>
  </si>
  <si>
    <t>Omítka malých ploch vnitřních stěn do 0,25 m2 vápennou štukovovou omítkou</t>
  </si>
  <si>
    <t>(16+3)*2</t>
  </si>
  <si>
    <t>612401391R00</t>
  </si>
  <si>
    <t xml:space="preserve">Omítka malých ploch vnitřních stěn do 1 m2 </t>
  </si>
  <si>
    <t>zazděné okno:</t>
  </si>
  <si>
    <t>612421637R00</t>
  </si>
  <si>
    <t xml:space="preserve">Omítka vnitřní zdiva, MVC, štuková </t>
  </si>
  <si>
    <t>(2*0,2+0,341+2*0,265+0,427)*2,8</t>
  </si>
  <si>
    <t>612451121R00</t>
  </si>
  <si>
    <t xml:space="preserve">Omítka vnitřní zdiva, cementová (MC), hladká </t>
  </si>
  <si>
    <t>35*1,8+(1,49+1,23)*2*1,8-0,8*1,8</t>
  </si>
  <si>
    <t>(5,2+2,74)*2*1,8-0,8*1,8*2</t>
  </si>
  <si>
    <t>63</t>
  </si>
  <si>
    <t>Podlahy a podlahové konstrukce</t>
  </si>
  <si>
    <t>631311131R00</t>
  </si>
  <si>
    <t xml:space="preserve">Doplnění mazanin betonem do 1 m2, nad tl. 8 cm </t>
  </si>
  <si>
    <t>m3</t>
  </si>
  <si>
    <t>3,1*0,3*0,1+0,55*0,55*0,1</t>
  </si>
  <si>
    <t>631313511R00</t>
  </si>
  <si>
    <t xml:space="preserve">Mazanina betonová tl. 8 - 12 cm C 12/15 </t>
  </si>
  <si>
    <t>pro kanalizaci:</t>
  </si>
  <si>
    <t>8,0*0,1</t>
  </si>
  <si>
    <t>632413150R00</t>
  </si>
  <si>
    <t xml:space="preserve">Potěr ze SMS, ruční zpracování, tl. 50 mm </t>
  </si>
  <si>
    <t>(102,55+13,52+1,86)</t>
  </si>
  <si>
    <t>96</t>
  </si>
  <si>
    <t>Bourání konstrukcí</t>
  </si>
  <si>
    <t>962031113R00</t>
  </si>
  <si>
    <t xml:space="preserve">Bourání příček z cihel pálených plných tl. 65 mm </t>
  </si>
  <si>
    <t>965042121R00</t>
  </si>
  <si>
    <t xml:space="preserve">Bourání mazanin betonových tl. 10 cm, pl. 1 m2 </t>
  </si>
  <si>
    <t>kapsy:</t>
  </si>
  <si>
    <t>(0,55*0,55+1,1*0,6+1,5*0,55+1,4*0,6+0,8*0,7+0,75*1,1+0,6*0,6)*0,1</t>
  </si>
  <si>
    <t>965042141R00</t>
  </si>
  <si>
    <t xml:space="preserve">Bourání mazanin betonových tl. 10 cm, nad 4 m2 </t>
  </si>
  <si>
    <t>(102,55+13,52+1,86)*0,05</t>
  </si>
  <si>
    <t>965042231R00</t>
  </si>
  <si>
    <t xml:space="preserve">Bourání mazanin betonových tl. nad 10 cm, pl. 4 m2 </t>
  </si>
  <si>
    <t>8,0*0,2</t>
  </si>
  <si>
    <t>965081713R00</t>
  </si>
  <si>
    <t xml:space="preserve">Bourání dlažeb keramických tl.10 mm, nad 1 m2 </t>
  </si>
  <si>
    <t>968062244R00</t>
  </si>
  <si>
    <t xml:space="preserve">Vybourání dřevěných rámů oken jednoduch. pl. 1 m2 </t>
  </si>
  <si>
    <t>960 00</t>
  </si>
  <si>
    <t xml:space="preserve">Demontáž chladícího obkladu stropu pro kanalizaci </t>
  </si>
  <si>
    <t>kpl</t>
  </si>
  <si>
    <t>97</t>
  </si>
  <si>
    <t>Prorážení otvorů</t>
  </si>
  <si>
    <t>971033231R00</t>
  </si>
  <si>
    <t xml:space="preserve">Vybourání otv. zeď cihel. 0,0225 m2, tl. 15cm, MVC </t>
  </si>
  <si>
    <t>971033241R00</t>
  </si>
  <si>
    <t xml:space="preserve">Vybourání otv. zeď cihel. 0,0225 m2, tl. 30cm, MVC </t>
  </si>
  <si>
    <t>972054141R00</t>
  </si>
  <si>
    <t xml:space="preserve">Vybourání otv. stropy ŽB pl. 0,0225 m2, tl. 15 cm </t>
  </si>
  <si>
    <t>978021191R00</t>
  </si>
  <si>
    <t xml:space="preserve">Otlučení cementových omítek vnitřních stěn do 100% </t>
  </si>
  <si>
    <t>35*1,8+(1,3+1,25)*2*1,8</t>
  </si>
  <si>
    <t>(5,2+2,74)*2*1,8</t>
  </si>
  <si>
    <t>978059531R00</t>
  </si>
  <si>
    <t xml:space="preserve">Odsekání vnitřních obkladů stěn nad 2 m2 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</si>
  <si>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</si>
  <si>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</si>
  <si>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</si>
  <si>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</si>
  <si>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</si>
  <si>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</si>
  <si>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</si>
  <si>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711111001RZ1</t>
  </si>
  <si>
    <t>Izolace proti vlhkosti vodor. nátěr ALP za studena 1x nátěr - včetně dodávky penetračního laku ALP</t>
  </si>
  <si>
    <t>8,0</t>
  </si>
  <si>
    <t>711141559R00</t>
  </si>
  <si>
    <t xml:space="preserve">Izolace proti vlhk. vodorovná pásy přitavením </t>
  </si>
  <si>
    <t>711 00</t>
  </si>
  <si>
    <t xml:space="preserve">Příplatek za napojení na stávající izolaci </t>
  </si>
  <si>
    <t>628522501</t>
  </si>
  <si>
    <t>Pás modif. asfalt</t>
  </si>
  <si>
    <t>8*1,15</t>
  </si>
  <si>
    <t>998711203R00</t>
  </si>
  <si>
    <t xml:space="preserve">Přesun hmot pro izolace proti vodě, výšky do 60 m </t>
  </si>
  <si>
    <t>720</t>
  </si>
  <si>
    <t>Zdravotechnická instalace</t>
  </si>
  <si>
    <t>721 00</t>
  </si>
  <si>
    <t>Provedení ZTI viz samostatná část PD</t>
  </si>
  <si>
    <t>P 720</t>
  </si>
  <si>
    <t xml:space="preserve">Stavební přípomoci </t>
  </si>
  <si>
    <t>771</t>
  </si>
  <si>
    <t>Podlahy z dlaždic a obklady</t>
  </si>
  <si>
    <t>771101210R00</t>
  </si>
  <si>
    <t xml:space="preserve">Penetrace podkladu pod dlažby </t>
  </si>
  <si>
    <t>((1,29+1,41)*2-0,8*3)*0,1</t>
  </si>
  <si>
    <t>771445014R00</t>
  </si>
  <si>
    <t>Obklad soklíků hutných, rovných,tmel,v.do 100 mm vč.úpravy podkladu a spárování</t>
  </si>
  <si>
    <t>m</t>
  </si>
  <si>
    <t>((1,29+1,41)*2-0,8*3)</t>
  </si>
  <si>
    <t>771479001R00</t>
  </si>
  <si>
    <t xml:space="preserve">Řezání dlaždic keramických pro soklíky </t>
  </si>
  <si>
    <t>771575109R00</t>
  </si>
  <si>
    <t>Montáž podlah keram.,hladké, tmel vč.úpravy podkladu a spárování</t>
  </si>
  <si>
    <t>597642030</t>
  </si>
  <si>
    <t xml:space="preserve">Dlažba 300x300 dodávka </t>
  </si>
  <si>
    <t>117,93*1,1</t>
  </si>
  <si>
    <t>((1,29+1,41)*2-0,8*3)*0,1*1,2</t>
  </si>
  <si>
    <t>998771203R00</t>
  </si>
  <si>
    <t xml:space="preserve">Přesun hmot pro podlahy z dlaždic, výšky do 24 m </t>
  </si>
  <si>
    <t>781</t>
  </si>
  <si>
    <t>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</si>
  <si>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</si>
  <si>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</si>
  <si>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</si>
  <si>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</si>
  <si>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597813565</t>
  </si>
  <si>
    <t xml:space="preserve">Dodávka obkladu </t>
  </si>
  <si>
    <t>97,056*1,1</t>
  </si>
  <si>
    <t>998781203R00</t>
  </si>
  <si>
    <t xml:space="preserve">Přesun hmot pro obklady keramické, výšky do 24 m </t>
  </si>
  <si>
    <t>783</t>
  </si>
  <si>
    <t>Nátěry</t>
  </si>
  <si>
    <t>783950042RAB</t>
  </si>
  <si>
    <t>Oprava nátěrů dřevěných dveří synt. lakem oškrábání, tmelení, 2 x lak</t>
  </si>
  <si>
    <t>0,8*1,97*5*2</t>
  </si>
  <si>
    <t>1,4*1,97*2</t>
  </si>
  <si>
    <t>783 00</t>
  </si>
  <si>
    <t xml:space="preserve">Nátěr kovové zárubně jednokřídlové </t>
  </si>
  <si>
    <t>783 01</t>
  </si>
  <si>
    <t xml:space="preserve">Nátěr kovové zárubně dvoukřídlové </t>
  </si>
  <si>
    <t>784</t>
  </si>
  <si>
    <t>Malby</t>
  </si>
  <si>
    <t>784191101R00</t>
  </si>
  <si>
    <t xml:space="preserve">Penetrace podkladu univerzální 1x </t>
  </si>
  <si>
    <t>(10,44+10,78)*2*2,8</t>
  </si>
  <si>
    <t>(5,05+2,74)*2*2,8</t>
  </si>
  <si>
    <t>(1,49+1,23)*2*2,8</t>
  </si>
  <si>
    <t>784195412R00</t>
  </si>
  <si>
    <t xml:space="preserve">Malba tekutá, 2 x na omítky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</si>
  <si>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</si>
  <si>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</si>
  <si>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</si>
  <si>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</si>
  <si>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791</t>
  </si>
  <si>
    <t>Montáž zařízení velkokuchyní</t>
  </si>
  <si>
    <t xml:space="preserve">Technologie kuchyně </t>
  </si>
  <si>
    <t>M21</t>
  </si>
  <si>
    <t>Elektromontáže</t>
  </si>
  <si>
    <t>210 00</t>
  </si>
  <si>
    <t>Provedení silnoproudé elektroinstalace viz samostatná část PD</t>
  </si>
  <si>
    <t>P 021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</si>
  <si>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</si>
  <si>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</si>
  <si>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</si>
  <si>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</si>
  <si>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</si>
  <si>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</si>
  <si>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</si>
  <si>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</si>
  <si>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</si>
  <si>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</si>
  <si>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</si>
  <si>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</si>
  <si>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</si>
  <si>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</si>
  <si>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</si>
  <si>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</si>
  <si>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</si>
  <si>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</si>
  <si>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</si>
  <si>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</si>
  <si>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</si>
  <si>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</si>
  <si>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</si>
  <si>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</si>
  <si>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</si>
  <si>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</si>
  <si>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</si>
  <si>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VOŠZ a SZŠ 5. května 51, Praha 4</t>
  </si>
  <si>
    <t>pí.B.Lauterbachová - projektování pozemních staveb</t>
  </si>
  <si>
    <t>Objekt:</t>
  </si>
  <si>
    <t>Místo:</t>
  </si>
  <si>
    <t>Datum:</t>
  </si>
  <si>
    <t>Zadavatel:</t>
  </si>
  <si>
    <t>Projektant:</t>
  </si>
  <si>
    <t>Uchazeč:</t>
  </si>
  <si>
    <t>Kód dílu - Popis</t>
  </si>
  <si>
    <t>Cena celkem [CZK]</t>
  </si>
  <si>
    <t>Náklady soupisu celkem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</si>
  <si>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</si>
  <si>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</si>
  <si>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</si>
  <si>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</si>
  <si>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</si>
  <si>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</si>
  <si>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</si>
  <si>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</si>
  <si>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</si>
  <si>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</si>
  <si>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727 - Zdravotechnika - požární ochrana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</si>
  <si>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</si>
  <si>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</si>
  <si>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</si>
  <si>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</si>
  <si>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</si>
  <si>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</si>
  <si>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Stavba:</t>
  </si>
  <si>
    <t>PČ</t>
  </si>
  <si>
    <t>Typ</t>
  </si>
  <si>
    <t>Kód</t>
  </si>
  <si>
    <t>Popis</t>
  </si>
  <si>
    <t>Množství</t>
  </si>
  <si>
    <t>J.cena [CZK]</t>
  </si>
  <si>
    <t>Cenová soustava</t>
  </si>
  <si>
    <t>D</t>
  </si>
  <si>
    <t>Práce a dodávky HSV</t>
  </si>
  <si>
    <t>K</t>
  </si>
  <si>
    <t>132201101</t>
  </si>
  <si>
    <t>Hloubení rýh š do 600 mm v hornině tř. 3 objemu do 100 m3</t>
  </si>
  <si>
    <t>CS ÚRS 2018 01</t>
  </si>
  <si>
    <t>PP</t>
  </si>
  <si>
    <t>Hloubení zapažených i nezapažených rýh šířky do 600 mm  s urovnáním dna do předepsaného profilu a spádu v hornině tř. 3 do 100 m3</t>
  </si>
  <si>
    <t>VV</t>
  </si>
  <si>
    <t>f0</t>
  </si>
  <si>
    <t>18*0,6*1,2</t>
  </si>
  <si>
    <t>132201109</t>
  </si>
  <si>
    <t>Příplatek za lepivost k hloubení rýh š do 600 mm v hornině tř. 3</t>
  </si>
  <si>
    <t>Hloubení zapažených i nezapažených rýh šířky do 600 mm  s urovnáním dna do předepsaného profilu a spádu v hornině tř. 3 Příplatek k cenám za lepivost horniny tř. 3</t>
  </si>
  <si>
    <t/>
  </si>
  <si>
    <t>30% z výkopku</t>
  </si>
  <si>
    <t>12,96*0,3 'Přepočtené koeficientem množství</t>
  </si>
  <si>
    <t>161101101</t>
  </si>
  <si>
    <t>Svislé přemístění výkopku z horniny tř. 1 až 4 hl výkopu do 2,5 m</t>
  </si>
  <si>
    <t>Svislé přemístění výkopku  bez naložení do dopravní nádoby avšak s vyprázdněním dopravní nádoby na hromadu nebo do dopravního prostředku z horniny tř. 1 až 4, při hloubce výkopu přes 1 do 2,5 m</t>
  </si>
  <si>
    <t>vytěžená zemina</t>
  </si>
  <si>
    <t>162301101</t>
  </si>
  <si>
    <t>Vodorovné přemístění do 500 m výkopku/sypaniny z horniny tř. 1 až 4</t>
  </si>
  <si>
    <t>Vodorovné přemístění výkopku nebo sypaniny po suchu  na obvyklém dopravním prostředku, bez naložení výkopku, avšak se složením bez rozhrnutí z horniny tř. 1 až 4 na vzdálenost přes 50 do 500 m</t>
  </si>
  <si>
    <t>zemina ponechaná na zásyp</t>
  </si>
  <si>
    <t>f3</t>
  </si>
  <si>
    <t>zemina zpět na zásyp</t>
  </si>
  <si>
    <t>Součet</t>
  </si>
  <si>
    <t>162701105</t>
  </si>
  <si>
    <t>Vodorovné přemístění do 10000 m výkopku/sypaniny z horniny tř. 1 až 4</t>
  </si>
  <si>
    <t>Vodorovné přemístění výkopku nebo sypaniny po suchu  na obvyklém dopravním prostředku, bez naložení výkopku, avšak se složením bez rozhrnutí z horniny tř. 1 až 4 na vzdálenost přes 9 000 do 10 000 m</t>
  </si>
  <si>
    <t>odvoz na skládku</t>
  </si>
  <si>
    <t>f4</t>
  </si>
  <si>
    <t>f0-f3</t>
  </si>
  <si>
    <t>6</t>
  </si>
  <si>
    <t>167101101</t>
  </si>
  <si>
    <t>Nakládání výkopku z hornin tř. 1 až 4 do 100 m3</t>
  </si>
  <si>
    <t>Nakládání, skládání a překládání neulehlého výkopku nebo sypaniny  nakládání, množství do 100 m3, z hornin tř. 1 až 4</t>
  </si>
  <si>
    <t>na skládku</t>
  </si>
  <si>
    <t>na zásyp</t>
  </si>
  <si>
    <t>7</t>
  </si>
  <si>
    <t>171201201</t>
  </si>
  <si>
    <t>Uložení sypaniny na skládky</t>
  </si>
  <si>
    <t>Uložení sypaniny  na skládky</t>
  </si>
  <si>
    <t>171201211</t>
  </si>
  <si>
    <t>Poplatek za uložení stavebního odpadu - zeminy a kameniva na skládce</t>
  </si>
  <si>
    <t>Poplatek za uložení stavebního odpadu na skládce (skládkovné) zeminy a kameniva zatříděného do Katalogu odpadů pod kódem 170 504</t>
  </si>
  <si>
    <t>5,4*2 'Přepočtené koeficientem množství</t>
  </si>
  <si>
    <t>9</t>
  </si>
  <si>
    <t>174101101</t>
  </si>
  <si>
    <t>Zásyp jam, šachet rýh nebo kolem objektů sypaninou se zhutněním</t>
  </si>
  <si>
    <t>Zásyp sypaninou z jakékoliv horniny  s uložením výkopku ve vrstvách se zhutněním jam, šachet, rýh nebo kolem objektů v těchto vykopávkách</t>
  </si>
  <si>
    <t>f0-f1-f2</t>
  </si>
  <si>
    <t>10</t>
  </si>
  <si>
    <t>175151101</t>
  </si>
  <si>
    <t>Obsypání potrubí strojně sypaninou bez prohození, uloženou do 3 m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</si>
  <si>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</si>
  <si>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kanalizace</t>
  </si>
  <si>
    <t>f2</t>
  </si>
  <si>
    <t>18*0,6*0,4</t>
  </si>
  <si>
    <t>11</t>
  </si>
  <si>
    <t>M</t>
  </si>
  <si>
    <t>58337303</t>
  </si>
  <si>
    <t>štěrkopísek frakce 0-8</t>
  </si>
  <si>
    <t>4,32*2 'Přepočtené koeficientem množství</t>
  </si>
  <si>
    <t>12</t>
  </si>
  <si>
    <t>451573111</t>
  </si>
  <si>
    <t>Lože pod potrubí otevřený výkop ze štěrkopísku</t>
  </si>
  <si>
    <t>Lože pod potrubí, stoky a drobné objekty v otevřeném výkopu z písku a štěrkopísku do 63 mm</t>
  </si>
  <si>
    <t>f1</t>
  </si>
  <si>
    <t>18*0,6*0,1</t>
  </si>
  <si>
    <t>Trubní vedení</t>
  </si>
  <si>
    <t>13</t>
  </si>
  <si>
    <t>894812031</t>
  </si>
  <si>
    <t>Revizní a čistící šachta z PP DN 400 šachtová roura korugovaná bez hrdla světlé hloubky 1000 mm</t>
  </si>
  <si>
    <t>Revizní a čistící šachta z polypropylenu PP pro hladké trouby DN 400 roura šachtová korugovaná bez hrdla, světlé hloubky 1000 mm</t>
  </si>
  <si>
    <t>14</t>
  </si>
  <si>
    <t>894812041</t>
  </si>
  <si>
    <t>Příplatek k rourám revizní a čistící šachty z PP DN 400 za uříznutí šachtové roury</t>
  </si>
  <si>
    <t>Revizní a čistící šachta z polypropylenu PP pro hladké trouby DN 400 roura šachtová korugovaná Příplatek k cenám 2031 - 2035 za uříznutí šachtové roury</t>
  </si>
  <si>
    <t>15</t>
  </si>
  <si>
    <t>894812062</t>
  </si>
  <si>
    <t>Revizní a čistící šachta z PP DN 400 poklop litinový s betonovým rámem pro zatížení 12,5 t</t>
  </si>
  <si>
    <t>Revizní a čistící šachta z polypropylenu PP pro hladké trouby DN 400 poklop litinový (pro zatížení) s betonovým rámem (12,5 t)</t>
  </si>
  <si>
    <t>16</t>
  </si>
  <si>
    <t>894812R01</t>
  </si>
  <si>
    <t>Revizní a čistící šachta z PP šachtové dno DN 400/100 lomové</t>
  </si>
  <si>
    <t>Revizní a čistící šachta z polypropylenu PP pro hladké trouby DN 400 šachtové dno (DN šachty / DN trubního vedení) DN 400/100 lomové</t>
  </si>
  <si>
    <t>Práce a dodávky PSV</t>
  </si>
  <si>
    <t>713</t>
  </si>
  <si>
    <t>Izolace tepelné</t>
  </si>
  <si>
    <t>17</t>
  </si>
  <si>
    <t>713463131</t>
  </si>
  <si>
    <t>Montáž izolace tepelné potrubí potrubními pouzdry bez úpravy slepenými 1x tl izolace do 25 mm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</si>
  <si>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</si>
  <si>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18</t>
  </si>
  <si>
    <t>28377103</t>
  </si>
  <si>
    <t>izolace tepelná potrubí z pěnového polyetylenu 22 x 9 mm</t>
  </si>
  <si>
    <t>19</t>
  </si>
  <si>
    <t>28377111</t>
  </si>
  <si>
    <t>izolace tepelná potrubí z pěnového polyetylenu 28 x 9 mm</t>
  </si>
  <si>
    <t>20</t>
  </si>
  <si>
    <t>28377051</t>
  </si>
  <si>
    <t>izolace tepelná potrubí z pěnového polyetylenu 32 x 9 mm</t>
  </si>
  <si>
    <t>21</t>
  </si>
  <si>
    <t>28377057</t>
  </si>
  <si>
    <t>izolace tepelná potrubí z pěnového polyetylenu 40 x 9 mm</t>
  </si>
  <si>
    <t>22</t>
  </si>
  <si>
    <t>28377104</t>
  </si>
  <si>
    <t>izolace tepelná potrubí z pěnového polyetylenu 22 x 13 mm</t>
  </si>
  <si>
    <t>23</t>
  </si>
  <si>
    <t>28377112</t>
  </si>
  <si>
    <t>izolace tepelná potrubí z pěnového polyetylenu 28 x 13 mm</t>
  </si>
  <si>
    <t>24</t>
  </si>
  <si>
    <t>28377053</t>
  </si>
  <si>
    <t>izolace tepelná potrubí z pěnového polyetylenu 32 x 20 mm</t>
  </si>
  <si>
    <t>25</t>
  </si>
  <si>
    <t>998713101</t>
  </si>
  <si>
    <t>Přesun hmot tonážní pro izolace tepelné v objektech v do 6 m</t>
  </si>
  <si>
    <t>Přesun hmot pro izolace tepelné stanovený z hmotnosti přesunovaného materiálu vodorovná dopravní vzdálenost do 50 m v objektech výšky do 6 m</t>
  </si>
  <si>
    <t>26</t>
  </si>
  <si>
    <t>998713181</t>
  </si>
  <si>
    <t>Příplatek k přesunu hmot tonážní 713 prováděný bez použití mechanizace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</si>
  <si>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</si>
  <si>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</si>
  <si>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</si>
  <si>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27</t>
  </si>
  <si>
    <t>721140915</t>
  </si>
  <si>
    <t>Potrubí litinové propojení potrubí DN 100</t>
  </si>
  <si>
    <t>Opravy odpadního potrubí litinového  propojení dosavadního potrubí DN 100</t>
  </si>
  <si>
    <t>28</t>
  </si>
  <si>
    <t>721171808</t>
  </si>
  <si>
    <t>Demontáž potrubí z PVC do D 114</t>
  </si>
  <si>
    <t>Demontáž potrubí z novodurových trub  odpadních nebo připojovacích přes 75 do D 114</t>
  </si>
  <si>
    <t>29</t>
  </si>
  <si>
    <t>721171915</t>
  </si>
  <si>
    <t>Potrubí z PP propojení potrubí DN 110</t>
  </si>
  <si>
    <t>Opravy odpadního potrubí plastového  propojení dosavadního potrubí DN 110</t>
  </si>
  <si>
    <t>30</t>
  </si>
  <si>
    <t>721173401</t>
  </si>
  <si>
    <t>Potrubí kanalizační z PVC SN 4 svodné DN 110</t>
  </si>
  <si>
    <t>Potrubí z plastových trub PVC SN4 svodné (ležaté) DN 110</t>
  </si>
  <si>
    <t>31</t>
  </si>
  <si>
    <t>721174042</t>
  </si>
  <si>
    <t>Potrubí kanalizační z PP připojovací DN 40</t>
  </si>
  <si>
    <t>Potrubí z plastových trub polypropylenové připojovací DN 40</t>
  </si>
  <si>
    <t>32</t>
  </si>
  <si>
    <t>721174043</t>
  </si>
  <si>
    <t>Potrubí kanalizační z PP připojovací DN 50</t>
  </si>
  <si>
    <t>Potrubí z plastových trub polypropylenové připojovací DN 50</t>
  </si>
  <si>
    <t>33</t>
  </si>
  <si>
    <t>721174044</t>
  </si>
  <si>
    <t>Potrubí kanalizační z PP připojovací DN 70</t>
  </si>
  <si>
    <t>Potrubí z plastových trub polypropylenové připojovací DN 70</t>
  </si>
  <si>
    <t>34</t>
  </si>
  <si>
    <t>721174045</t>
  </si>
  <si>
    <t>Potrubí kanalizační z PP připojovací DN 100</t>
  </si>
  <si>
    <t>Potrubí z plastových trub polypropylenové připojovací DN 100</t>
  </si>
  <si>
    <t>35</t>
  </si>
  <si>
    <t>721194104</t>
  </si>
  <si>
    <t>Vyvedení a upevnění odpadních výpustek DN 40</t>
  </si>
  <si>
    <t>Vyměření přípojek na potrubí vyvedení a upevnění odpadních výpustek DN 40</t>
  </si>
  <si>
    <t>36</t>
  </si>
  <si>
    <t>721210813</t>
  </si>
  <si>
    <t>Demontáž vpustí podlahových DN 100</t>
  </si>
  <si>
    <t>Demontáž kanalizačního příslušenství  vpustí podlahových DN 100</t>
  </si>
  <si>
    <t>37</t>
  </si>
  <si>
    <t>721211422</t>
  </si>
  <si>
    <t>Vpusť podlahová se svislým odtokem DN 50/75/110 mřížka nerez 138x138</t>
  </si>
  <si>
    <t>Podlahové vpusti se svislým odtokem DN 50/75/110 mřížka nerez 138x138</t>
  </si>
  <si>
    <t>38</t>
  </si>
  <si>
    <t>721290111</t>
  </si>
  <si>
    <t>Zkouška těsnosti potrubí kanalizace vodou do DN 125</t>
  </si>
  <si>
    <t>Zkouška těsnosti kanalizace  v objektech vodou do DN 125</t>
  </si>
  <si>
    <t>39</t>
  </si>
  <si>
    <t>721R01</t>
  </si>
  <si>
    <t>Vyčištění stávajícího potrubí kanalizace tlakovou vodou</t>
  </si>
  <si>
    <t>40</t>
  </si>
  <si>
    <t>721290821</t>
  </si>
  <si>
    <t>Přemístění vnitrostaveništní demontovaných hmot vnitřní kanalizace v objektech výšky do 6 m</t>
  </si>
  <si>
    <t>Vnitrostaveništní přemístění vybouraných (demontovaných) hmot  vnitřní kanalizace vodorovně do 100 m v objektech výšky do 6 m</t>
  </si>
  <si>
    <t>41</t>
  </si>
  <si>
    <t>998721101</t>
  </si>
  <si>
    <t>Přesun hmot tonážní pro vnitřní kanalizace v objektech v do 6 m</t>
  </si>
  <si>
    <t>Přesun hmot pro vnitřní kanalizace  stanovený z hmotnosti přesunovaného materiálu vodorovná dopravní vzdálenost do 50 m v objektech výšky do 6 m</t>
  </si>
  <si>
    <t>42</t>
  </si>
  <si>
    <t>998721181</t>
  </si>
  <si>
    <t>Příplatek k přesunu hmot tonážní 721 prováděný bez použití mechanizace</t>
  </si>
  <si>
    <t>Přesun hmot pro vnitřní kanalizace  stanovený z hmotnosti přesunovaného materiálu Příplatek k ceně za přesun prováděný bez použití mechanizace pro jakoukoliv výšku objektu</t>
  </si>
  <si>
    <t>722</t>
  </si>
  <si>
    <t>Zdravotechnika - vnitřní vodovod</t>
  </si>
  <si>
    <t>43</t>
  </si>
  <si>
    <t>722130801</t>
  </si>
  <si>
    <t>Demontáž potrubí ocelové pozinkované závitové nebo plastové do DN 25</t>
  </si>
  <si>
    <t>Demontáž potrubí z ocelových trubek pozinkovaných závitových nebo plastových do DN 25</t>
  </si>
  <si>
    <t>44</t>
  </si>
  <si>
    <t>722171935</t>
  </si>
  <si>
    <t>Potrubí plastové výměna trub nebo tvarovek, vsazení odboček D do 40 mm</t>
  </si>
  <si>
    <t>Výměna trubky, tvarovky, vsazení odbočky  na rozvodech vody z plastů D do 40 mm</t>
  </si>
  <si>
    <t>45</t>
  </si>
  <si>
    <t>722173915</t>
  </si>
  <si>
    <t>Potrubí plastové spoje svar polyfuze D do 40 mm</t>
  </si>
  <si>
    <t>Spoje rozvodů vody z plastů  svary polyfuzí D do 40 mm</t>
  </si>
  <si>
    <t>46</t>
  </si>
  <si>
    <t>722174022</t>
  </si>
  <si>
    <t>Potrubí vodovodní plastové PP-RCT S 4 svar polyfuze PN 20 D 20 x 3,4 mm</t>
  </si>
  <si>
    <t>Potrubí z plastových trubek z polypropylenu PP-RCT S 4 svařovaných polyfuzně PN 20 (SDR 6) D 20 x 3,4</t>
  </si>
  <si>
    <t>47</t>
  </si>
  <si>
    <t>722174023</t>
  </si>
  <si>
    <t>Potrubí vodovodní plastové PP-RCT S 4 svar polyfuze PN 20 D 25 x 4,2 mm</t>
  </si>
  <si>
    <t>Potrubí z plastových trubek z polypropylenu PP-RCT S 4 svařovaných polyfuzně PN 20 (SDR 6) D 25 x 4,2</t>
  </si>
  <si>
    <t>48</t>
  </si>
  <si>
    <t>722174024</t>
  </si>
  <si>
    <t>Potrubí vodovodní plastové PP-RCT S 4 svar polyfuze PN 20 D 32 x5,4 mm</t>
  </si>
  <si>
    <t>Potrubí z plastových trubek z polypropylenu PP-RCT S 4 svařovaných polyfuzně PN 20 (SDR 6) D 32 x 5,4</t>
  </si>
  <si>
    <t>49</t>
  </si>
  <si>
    <t>722174025</t>
  </si>
  <si>
    <t>Potrubí vodovodní plastové PP-RCT S 4 svar polyfuze PN 20 D 40 x 6,7 mm</t>
  </si>
  <si>
    <t>Potrubí z plastových trubek z polypropylenu PP-RCT S 4 svařovaných polyfuzně PN 20 (SDR 6) D 40 x 6,7</t>
  </si>
  <si>
    <t>50</t>
  </si>
  <si>
    <t>722182011</t>
  </si>
  <si>
    <t>Podpůrný žlab pro potrubí D 20</t>
  </si>
  <si>
    <t>Podpůrný žlab pro potrubí průměru D 20</t>
  </si>
  <si>
    <t>51</t>
  </si>
  <si>
    <t>722182012</t>
  </si>
  <si>
    <t>Podpůrný žlab pro potrubí D 25</t>
  </si>
  <si>
    <t>Podpůrný žlab pro potrubí průměru D 25</t>
  </si>
  <si>
    <t>52</t>
  </si>
  <si>
    <t>722182013</t>
  </si>
  <si>
    <t>Podpůrný žlab pro potrubí D 32</t>
  </si>
  <si>
    <t>Podpůrný žlab pro potrubí průměru D 32</t>
  </si>
  <si>
    <t>53</t>
  </si>
  <si>
    <t>722182014</t>
  </si>
  <si>
    <t>Podpůrný žlab pro potrubí D 40</t>
  </si>
  <si>
    <t>Podpůrný žlab pro potrubí průměru D 40</t>
  </si>
  <si>
    <t>54</t>
  </si>
  <si>
    <t>722190401</t>
  </si>
  <si>
    <t>Vyvedení a upevnění výpustku do DN 25</t>
  </si>
  <si>
    <t>Zřízení přípojek na potrubí  vyvedení a upevnění výpustek do DN 25</t>
  </si>
  <si>
    <t>55</t>
  </si>
  <si>
    <t>722232061</t>
  </si>
  <si>
    <t>Kohout kulový přímý G 1/2 PN 42 do 185°C vnitřní závit s vypouštěním</t>
  </si>
  <si>
    <t>Armatury se dvěma závity kulové kohouty PN 42 do 185 °C přímé vnitřní závit s vypouštěním G 1/2</t>
  </si>
  <si>
    <t>56</t>
  </si>
  <si>
    <t>722232062</t>
  </si>
  <si>
    <t>Kohout kulový přímý G 3/4 PN 42 do 185°C vnitřní závit s vypouštěním</t>
  </si>
  <si>
    <t>Armatury se dvěma závity kulové kohouty PN 42 do 185 °C přímé vnitřní závit s vypouštěním G 3/4</t>
  </si>
  <si>
    <t>57</t>
  </si>
  <si>
    <t>722232063</t>
  </si>
  <si>
    <t>Kohout kulový přímý G 1 PN 42 do 185°C vnitřní závit s vypouštěním</t>
  </si>
  <si>
    <t>Armatury se dvěma závity kulové kohouty PN 42 do 185 °C přímé vnitřní závit s vypouštěním G 1</t>
  </si>
  <si>
    <t>58</t>
  </si>
  <si>
    <t>722290226</t>
  </si>
  <si>
    <t>Zkouška těsnosti vodovodního potrubí závitového do DN 50</t>
  </si>
  <si>
    <t>Zkoušky, proplach a desinfekce vodovodního potrubí  zkoušky těsnosti vodovodního potrubí závitového do DN 50</t>
  </si>
  <si>
    <t>59</t>
  </si>
  <si>
    <t>722290234</t>
  </si>
  <si>
    <t>Proplach a dezinfekce vodovodního potrubí do DN 80</t>
  </si>
  <si>
    <t>Zkoušky, proplach a desinfekce vodovodního potrubí  proplach a desinfekce vodovodního potrubí do DN 80</t>
  </si>
  <si>
    <t>60</t>
  </si>
  <si>
    <t>722290821</t>
  </si>
  <si>
    <t>Přemístění vnitrostaveništní demontovaných hmot pro vnitřní vodovod v objektech výšky do 6 m</t>
  </si>
  <si>
    <t>Vnitrostaveništní přemístění vybouraných (demontovaných) hmot  vnitřní vodovod vodorovně do 100 m v objektech výšky do 6 m</t>
  </si>
  <si>
    <t>998722101</t>
  </si>
  <si>
    <t>Přesun hmot tonážní pro vnitřní vodovod v objektech v do 6 m</t>
  </si>
  <si>
    <t>Přesun hmot pro vnitřní vodovod  stanovený z hmotnosti přesunovaného materiálu vodorovná dopravní vzdálenost do 50 m v objektech výšky do 6 m</t>
  </si>
  <si>
    <t>62</t>
  </si>
  <si>
    <t>998722181</t>
  </si>
  <si>
    <t>Příplatek k přesunu hmot tonážní 722 prováděný bez použití mechanizace</t>
  </si>
  <si>
    <t>Přesun hmot pro vnitřní vodovod  stanovený z hmotnosti přesunovaného materiálu Příplatek k ceně za přesun prováděný bez použití mechanizace pro jakoukoliv výšku objektu</t>
  </si>
  <si>
    <t>723</t>
  </si>
  <si>
    <t>Zdravotechnika - vnitřní plynovod</t>
  </si>
  <si>
    <t>460510244</t>
  </si>
  <si>
    <t>Kanály do rýhy zalité asfaltem z prefabrikovaných betonových žlabů rozměrů 31x26/20x20 cm</t>
  </si>
  <si>
    <t>Kabelové prostupy, kanály a multikanály  kanály z prefabrikovaných betonových žlabů včetně utěsnění, vyspárování a zakrytí víkem do rýhy, bez výkopových prací zalité asfaltem 31x26/20x20 cm</t>
  </si>
  <si>
    <t>64</t>
  </si>
  <si>
    <t>175111101</t>
  </si>
  <si>
    <t>Obsypání potrubí ručně sypaninou bez prohození sítem, uloženou do 3 m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</si>
  <si>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</si>
  <si>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plynovod v podlaze</t>
  </si>
  <si>
    <t>f8</t>
  </si>
  <si>
    <t>2,7*0,4*0,4</t>
  </si>
  <si>
    <t>65</t>
  </si>
  <si>
    <t>58337308</t>
  </si>
  <si>
    <t xml:space="preserve">štěrkopísek frakce 0/2 </t>
  </si>
  <si>
    <t>0,432*2 'Přepočtené koeficientem množství</t>
  </si>
  <si>
    <t>66</t>
  </si>
  <si>
    <t>723111203</t>
  </si>
  <si>
    <t>Potrubí ocelové závitové černé bezešvé svařované běžné DN 20</t>
  </si>
  <si>
    <t>Potrubí z ocelových trubek závitových černých  spojovaných svařováním, bezešvých běžných DN 20</t>
  </si>
  <si>
    <t>67</t>
  </si>
  <si>
    <t>723111204</t>
  </si>
  <si>
    <t>Potrubí ocelové závitové černé bezešvé svařované běžné DN 25</t>
  </si>
  <si>
    <t>Potrubí z ocelových trubek závitových černých  spojovaných svařováním, bezešvých běžných DN 25</t>
  </si>
  <si>
    <t>68</t>
  </si>
  <si>
    <t>723111205</t>
  </si>
  <si>
    <t>Potrubí ocelové závitové černé bezešvé svařované běžné DN 32</t>
  </si>
  <si>
    <t>Potrubí z ocelových trubek závitových černých  spojovaných svařováním, bezešvých běžných DN 32</t>
  </si>
  <si>
    <t>69</t>
  </si>
  <si>
    <t>723150365</t>
  </si>
  <si>
    <t>Chránička D 38x2,6 mm</t>
  </si>
  <si>
    <t>Potrubí z ocelových trubek hladkých  chráničky Ø 38/2,6</t>
  </si>
  <si>
    <t>70</t>
  </si>
  <si>
    <t>723150366</t>
  </si>
  <si>
    <t>Chránička D 44,5x2,6 mm</t>
  </si>
  <si>
    <t>Potrubí z ocelových trubek hladkých  chráničky Ø 44,5/2,6</t>
  </si>
  <si>
    <t>71</t>
  </si>
  <si>
    <t>723150801</t>
  </si>
  <si>
    <t>Demontáž potrubí ocelové hladké svařované do D 32</t>
  </si>
  <si>
    <t>Demontáž potrubí svařovaného z ocelových trubek hladkých  do Ø 32</t>
  </si>
  <si>
    <t>72</t>
  </si>
  <si>
    <t>72319091R</t>
  </si>
  <si>
    <t>Napojení na potrubí plynovodní DN 32</t>
  </si>
  <si>
    <t>Opravy plynovodního potrubí  propojení potrubí DN 32</t>
  </si>
  <si>
    <t>73</t>
  </si>
  <si>
    <t>723230153</t>
  </si>
  <si>
    <t>Flexibilní hadice na plyn PN 1 délky 500 mm pro bajonetové uzávěry</t>
  </si>
  <si>
    <t>Armatury se dvěma závity flexibilní nerezová hadice pro bajonetové uzávěry na plyn PN 1, délky 500 mm</t>
  </si>
  <si>
    <t>74</t>
  </si>
  <si>
    <t>723231163</t>
  </si>
  <si>
    <t>Kohout kulový přímý G 3/4 PN 42 do 185°C plnoprůtokový vnitřní závit těžká řada</t>
  </si>
  <si>
    <t>Armatury se dvěma závity kohouty kulové PN 42 do 185°C plnoprůtokové vnitřní závit těžká řada G 3/4</t>
  </si>
  <si>
    <t>75</t>
  </si>
  <si>
    <t>723231164</t>
  </si>
  <si>
    <t>Kohout kulový přímý G 1 PN 42 do 185°C plnoprůtokový vnitřní závit těžká řada</t>
  </si>
  <si>
    <t>Armatury se dvěma závity kohouty kulové PN 42 do 185°C plnoprůtokové vnitřní závit těžká řada G 1</t>
  </si>
  <si>
    <t>76</t>
  </si>
  <si>
    <t>723231R01</t>
  </si>
  <si>
    <t>Orientační tabulky</t>
  </si>
  <si>
    <t>tabulky pro označení uzávěrů, zařízení</t>
  </si>
  <si>
    <t>77</t>
  </si>
  <si>
    <t>723290821</t>
  </si>
  <si>
    <t>Přemístění vnitrostaveništní demontovaných hmot pro vnitřní plynovod v objektech výšky do 6 m</t>
  </si>
  <si>
    <t>Vnitrostaveništní přemítění vybouraných (demontovaných) hmot  vnitřní plynovod vodorovně do 100 m v objektech výšky do 6 m</t>
  </si>
  <si>
    <t>78</t>
  </si>
  <si>
    <t>998723101</t>
  </si>
  <si>
    <t>Přesun hmot tonážní pro vnitřní plynovod v objektech v do 6 m</t>
  </si>
  <si>
    <t>Přesun hmot pro vnitřní plynovod  stanovený z hmotnosti přesunovaného materiálu vodorovná dopravní vzdálenost do 50 m v objektech výšky do 6 m</t>
  </si>
  <si>
    <t>79</t>
  </si>
  <si>
    <t>998723181</t>
  </si>
  <si>
    <t>Příplatek k přesunu hmot tonážní 723 prováděný bez použití mechanizace</t>
  </si>
  <si>
    <t>Přesun hmot pro vnitřní plynovod  stanovený z hmotnosti přesunovaného materiálu Příplatek k ceně za přesun prováděný bez použití mechanizace pro jakoukoliv výšku objektu</t>
  </si>
  <si>
    <t>725</t>
  </si>
  <si>
    <t>Zdravotechnika - zařizovací předměty</t>
  </si>
  <si>
    <t>80</t>
  </si>
  <si>
    <t>725210821</t>
  </si>
  <si>
    <t>Demontáž umyvadel bez výtokových armatur</t>
  </si>
  <si>
    <t>soubor</t>
  </si>
  <si>
    <t>Demontáž umyvadel  bez výtokových armatur umyvadel</t>
  </si>
  <si>
    <t>81</t>
  </si>
  <si>
    <t>725211603</t>
  </si>
  <si>
    <t>Umyvadlo keramické připevněné na stěnu šrouby bílé bez krytu na sifon 600 mm</t>
  </si>
  <si>
    <t>Uzti - umyvadlo keramické - rozměry (šxh) 60x49cm, výška 18.5cm,  keramické umyvadlo bílé s přepadem a otovorem na stojánkovou baterii, boční i čelní strana mírně zkosená + instalační sada pro umyvadlo</t>
  </si>
  <si>
    <t>82</t>
  </si>
  <si>
    <t>725813111</t>
  </si>
  <si>
    <t>Ventil rohový G 1/2 - napojení technologie kuchyně</t>
  </si>
  <si>
    <t>Ventily rohové bez připojovací trubičky nebo flexi hadičky G 1/2 - napojení technologie kuchyně</t>
  </si>
  <si>
    <t>83</t>
  </si>
  <si>
    <t>725813112</t>
  </si>
  <si>
    <t>Ventil rohový pračkový G 3/4</t>
  </si>
  <si>
    <t>Ventily rohové bez připojovací trubičky nebo flexi hadičky pračkové G 3/4 - napojení technologie kuchyně</t>
  </si>
  <si>
    <t>84</t>
  </si>
  <si>
    <t>725820802</t>
  </si>
  <si>
    <t>Demontáž baterie stojánkové do jednoho otvoru</t>
  </si>
  <si>
    <t>Demontáž baterií  stojánkových do 1 otvoru</t>
  </si>
  <si>
    <t>85</t>
  </si>
  <si>
    <t>725822612</t>
  </si>
  <si>
    <t>Baterie umyvadlová stojánková páková s výpustí</t>
  </si>
  <si>
    <t>stojánková páková baterie, povrch baterie: lesklý chrom, výška baterie: 13cm, válcové tělo půměru 5cm, plochá ovládací páka se půdorysným zaoblením, materiál: pochromovaná mosaz vyložení 119 mm, keramický mísicí systém, omezení průtoku na 5 l/min., perlátor, vše kompletní včetně montážního příslušenství a doplňků zajišťujících kompletnost a funkčnost zařízení</t>
  </si>
  <si>
    <t>86</t>
  </si>
  <si>
    <t>725860811</t>
  </si>
  <si>
    <t>Demontáž uzávěrů zápachu jednoduchých</t>
  </si>
  <si>
    <t>Demontáž zápachových uzávěrek pro zařizovací předměty  jednoduchých</t>
  </si>
  <si>
    <t>87</t>
  </si>
  <si>
    <t>725861R01</t>
  </si>
  <si>
    <t>Zápachová uzávěrka pro umyvadla DN 40, chrom</t>
  </si>
  <si>
    <t xml:space="preserve"> umyvadlový sifon, G 1 1/4 x 32 mm, standardní model s odpadovým obloukem 32x200 mm, s rozetou, materiál: pochromovaná mosaz </t>
  </si>
  <si>
    <t>88</t>
  </si>
  <si>
    <t>725590811</t>
  </si>
  <si>
    <t>Přemístění vnitrostaveništní demontovaných zařizovacích předmětů v objektech výšky do 6 m</t>
  </si>
  <si>
    <t>Vnitrostaveništní přemístění vybouraných (demontovaných) hmot  zařizovacích předmětů vodorovně do 100 m v objektech výšky do 6 m</t>
  </si>
  <si>
    <t>89</t>
  </si>
  <si>
    <t>998725101</t>
  </si>
  <si>
    <t>Přesun hmot tonážní pro zařizovací předměty v objektech v do 6 m</t>
  </si>
  <si>
    <t>Přesun hmot pro zařizovací předměty  stanovený z hmotnosti přesunovaného materiálu vodorovná dopravní vzdálenost do 50 m v objektech výšky do 6 m</t>
  </si>
  <si>
    <t>90</t>
  </si>
  <si>
    <t>998725181</t>
  </si>
  <si>
    <t>Příplatek k přesunu hmot tonážní 725 prováděný bez použití mechanizace</t>
  </si>
  <si>
    <t>Přesun hmot pro zařizovací předměty  stanovený z hmotnosti přesunovaného materiálu Příplatek k cenám za přesun prováděný bez použití mechanizace pro jakoukoliv výšku objektu</t>
  </si>
  <si>
    <t>727</t>
  </si>
  <si>
    <t>Zdravotechnika - požární ochrana</t>
  </si>
  <si>
    <t>91</t>
  </si>
  <si>
    <t>727111502</t>
  </si>
  <si>
    <t>Prostup kovového potrubí do D 25 mm příčkou bez izolace požární odolnost EI 60</t>
  </si>
  <si>
    <t>Protipožární trubní ucpávky kovové potrubí bez izolace prostup příčkou požární odolnost EI 60 do D 25</t>
  </si>
  <si>
    <t>92</t>
  </si>
  <si>
    <t>727121102</t>
  </si>
  <si>
    <t>Protipožární manžeta D 40 mm z jedné strany dělící konstrukce požární odolnost EI 60</t>
  </si>
  <si>
    <t>Protipožární ochranné manžety z jedné strany dělící konstrukce požární odolnost EI 60 D 40</t>
  </si>
  <si>
    <t>93</t>
  </si>
  <si>
    <t>727121103</t>
  </si>
  <si>
    <t>Protipožární manžeta D 50 mm z jedné strany dělící konstrukce požární odolnost EI 60</t>
  </si>
  <si>
    <t>Protipožární ochranné manžety z jedné strany dělící konstrukce požární odolnost EI 60 D 50</t>
  </si>
  <si>
    <t>94</t>
  </si>
  <si>
    <t>727121105</t>
  </si>
  <si>
    <t>Protipožární manžeta D 75 mm z jedné strany dělící konstrukce požární odolnost EI 60</t>
  </si>
  <si>
    <t>Protipožární ochranné manžety z jedné strany dělící konstrukce požární odolnost EI 60 D 75</t>
  </si>
  <si>
    <t>95</t>
  </si>
  <si>
    <t>727121107</t>
  </si>
  <si>
    <t>Protipožární manžeta D 110 mm z jedné strany dělící konstrukce požární odolnost EI 60</t>
  </si>
  <si>
    <t>Protipožární ochranné manžety z jedné strany dělící konstrukce požární odolnost EI 60 D 110</t>
  </si>
  <si>
    <t>Dokončovací práce - nátěry</t>
  </si>
  <si>
    <t>783614651</t>
  </si>
  <si>
    <t>Základní antikorozní jednonásobný syntetický potrubí DN do 50 mm</t>
  </si>
  <si>
    <t>Základní antikorozní nátěr armatur a kovových potrubí jednonásobný potrubí do DN 50 mm syntetický standardní</t>
  </si>
  <si>
    <t>783617611</t>
  </si>
  <si>
    <t>Krycí dvojnásobný syntetický nátěr potrubí DN do 50 mm</t>
  </si>
  <si>
    <t>Krycí nátěr (email) armatur a kovových potrubí potrubí do DN 50 mm dvojnásobný syntetický standardní</t>
  </si>
  <si>
    <t>Hodinové zúčtovací sazby</t>
  </si>
  <si>
    <t>98</t>
  </si>
  <si>
    <t>HZS2491</t>
  </si>
  <si>
    <t>Hodinová zúčtovací sazba dělník zednických výpomocí</t>
  </si>
  <si>
    <t>hod</t>
  </si>
  <si>
    <t>Hodinové zúčtovací sazby profesí PSV  zednické výpomoci a pomocné práce PSV dělník zednických výpomocí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</si>
  <si>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</si>
  <si>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</si>
  <si>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</si>
  <si>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</si>
  <si>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</si>
  <si>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</si>
  <si>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VRN4</t>
  </si>
  <si>
    <t>Inženýrská činnost</t>
  </si>
  <si>
    <t>100</t>
  </si>
  <si>
    <t>043114000</t>
  </si>
  <si>
    <t>Zkoušky tlakové, revize plynovodu, vypracování revizní zprávy</t>
  </si>
  <si>
    <t>Inženýrská činnost zkoušky a ostatní měření zkoušky tlakové, revize plynovodu, vypracování revizní zprávy</t>
  </si>
  <si>
    <t>poz</t>
  </si>
  <si>
    <t>název zařízení</t>
  </si>
  <si>
    <t>rozměry mm</t>
  </si>
  <si>
    <t>cena/ks</t>
  </si>
  <si>
    <t xml:space="preserve">cena celkem bez DPH </t>
  </si>
  <si>
    <t>el. příkon kW</t>
  </si>
  <si>
    <t xml:space="preserve">el. inst. př. kW celkem </t>
  </si>
  <si>
    <t>napětí V</t>
  </si>
  <si>
    <t>pl. příkon kW</t>
  </si>
  <si>
    <t>pl. příkon kW celkem</t>
  </si>
  <si>
    <t xml:space="preserve">poznámka </t>
  </si>
  <si>
    <t xml:space="preserve"> stávající zařízení, typ nového zařízení</t>
  </si>
  <si>
    <r>
      <t xml:space="preserve">Ve výkazu výměr  bude vyplněna </t>
    </r>
    <r>
      <rPr>
        <b/>
        <sz val="10"/>
        <color indexed="10"/>
        <rFont val="Arial"/>
        <family val="2"/>
        <charset val="238"/>
      </rPr>
      <t xml:space="preserve">cena bez DPH a typ </t>
    </r>
    <r>
      <rPr>
        <b/>
        <sz val="10"/>
        <rFont val="Arial"/>
        <family val="2"/>
        <charset val="238"/>
      </rPr>
      <t xml:space="preserve">nabízeného zařízení pro snadnou identifikaci a kontrolu nabídky: </t>
    </r>
  </si>
  <si>
    <t>varna</t>
  </si>
  <si>
    <t>el. konvektomat 16x GN 1/1 Houno</t>
  </si>
  <si>
    <t>899x831x1592</t>
  </si>
  <si>
    <t>E4/400</t>
  </si>
  <si>
    <t>demontáž v záruce!</t>
  </si>
  <si>
    <t>stávající</t>
  </si>
  <si>
    <t>1a</t>
  </si>
  <si>
    <t>náhradní vozík ke konvektomatu</t>
  </si>
  <si>
    <t>500x700x1530</t>
  </si>
  <si>
    <t>1b</t>
  </si>
  <si>
    <t>úprava vody HYDRO SHIELD L</t>
  </si>
  <si>
    <t>150x520</t>
  </si>
  <si>
    <t>konvektomat 6x GN 2/1 Convotherm</t>
  </si>
  <si>
    <t>1350x1050x900</t>
  </si>
  <si>
    <t xml:space="preserve">2a </t>
  </si>
  <si>
    <t>podstavec pod  konvektomat</t>
  </si>
  <si>
    <t>1200x800x700</t>
  </si>
  <si>
    <t>sporák kombinovaný  SPE 40</t>
  </si>
  <si>
    <t>900x900x900</t>
  </si>
  <si>
    <t>pánev plynová 150l Lotus</t>
  </si>
  <si>
    <t>1200x900x900</t>
  </si>
  <si>
    <t>kotel plynový Desco,150l (pr. 600, v.540)</t>
  </si>
  <si>
    <t>800x900x900</t>
  </si>
  <si>
    <t>E5 rezerva</t>
  </si>
  <si>
    <t>multifunkční pánev tlaková, 100l , podrobná specifikace včetně příslušenství v samostatné příloze</t>
  </si>
  <si>
    <t>1140x914x1100</t>
  </si>
  <si>
    <t xml:space="preserve"> jištění 3x50A</t>
  </si>
  <si>
    <t xml:space="preserve"> příslušenství k multifunkční pánvi</t>
  </si>
  <si>
    <t>6a</t>
  </si>
  <si>
    <t>VarioMobil - vozík na GN</t>
  </si>
  <si>
    <t>454x755x798</t>
  </si>
  <si>
    <t>parkovací místo</t>
  </si>
  <si>
    <t>6b</t>
  </si>
  <si>
    <t>vozík na koše a GN</t>
  </si>
  <si>
    <t>385x550x1522</t>
  </si>
  <si>
    <t>6c</t>
  </si>
  <si>
    <t>vozík na olej</t>
  </si>
  <si>
    <t>580x605x710/1050</t>
  </si>
  <si>
    <t>E1/230</t>
  </si>
  <si>
    <t>fritéza, 2xkoš 280x250x110 , 2x vana 320x300x200 (2x11l)</t>
  </si>
  <si>
    <t>700x390x270</t>
  </si>
  <si>
    <t>bez vypínače</t>
  </si>
  <si>
    <t xml:space="preserve">stávající </t>
  </si>
  <si>
    <t>nerez stůl, 2 zásuvky, spodní police, ZL, příprava na instalaci zásuvky 400V  a 230V pod zadní hranou PD stolu</t>
  </si>
  <si>
    <t>1100x1000x850</t>
  </si>
  <si>
    <t>E4, E5</t>
  </si>
  <si>
    <t>nerez  stůl , 2 zásuvky, spodní police, ZL, příprava na instalaci zásuvky 230V pod boční pravou hranou PD stolu</t>
  </si>
  <si>
    <t>1300x900x850</t>
  </si>
  <si>
    <t>E5</t>
  </si>
  <si>
    <t xml:space="preserve"> rezerva E2/230 na sloupu</t>
  </si>
  <si>
    <t xml:space="preserve">nerez  stůl uzavřený, zásuvky se spodní policí, ZL </t>
  </si>
  <si>
    <t>1700x800x850</t>
  </si>
  <si>
    <t xml:space="preserve">nerez  stůl , 2 zásuvky, spodní police, otvor pro napouštěcí rameno, ZL </t>
  </si>
  <si>
    <t>11a</t>
  </si>
  <si>
    <t>napouštěcí rameno studená a teplá voda</t>
  </si>
  <si>
    <t>nerez  stůl , 1 zásuvka, spodní police, ZL, příprava na instalaci zásuvku 230V  pod přední  hranou PD stolu</t>
  </si>
  <si>
    <t xml:space="preserve">vozík na GN </t>
  </si>
  <si>
    <t>570x740x1800</t>
  </si>
  <si>
    <t>stávající, parkovací místo</t>
  </si>
  <si>
    <t>vyhřívaný vozík s přivlhčením, kapacita 15x GN 1/1, podrobná specifikace v samostatné příloze</t>
  </si>
  <si>
    <t>570x825x1455</t>
  </si>
  <si>
    <t>E2/230</t>
  </si>
  <si>
    <t>výrobník čaje 2x10l, podrobná specifikace  v samostatné příloze</t>
  </si>
  <si>
    <t>955x512x840</t>
  </si>
  <si>
    <t>E7/400</t>
  </si>
  <si>
    <t>nerez  stůl se spodní policí, 1 zásuvka, ZL, pod výrobník čaje</t>
  </si>
  <si>
    <t>1200x700x850</t>
  </si>
  <si>
    <t>umývadlo</t>
  </si>
  <si>
    <t>520x450</t>
  </si>
  <si>
    <t>ZTI</t>
  </si>
  <si>
    <t>neobsazeno</t>
  </si>
  <si>
    <t>nerez podlahová vpusť  včetně roštu a sifonu</t>
  </si>
  <si>
    <t xml:space="preserve"> 450x800x200</t>
  </si>
  <si>
    <t>nerez podlahová vpusť včetně roštu a sifonu</t>
  </si>
  <si>
    <t>400x500x200</t>
  </si>
  <si>
    <t>1100x300x200</t>
  </si>
  <si>
    <t>1200x300x200</t>
  </si>
  <si>
    <t>800x300x200</t>
  </si>
  <si>
    <t>varna - přípravna těsta</t>
  </si>
  <si>
    <t>přívod studené a teplé vody, samonavíjecí buben - hadice 15 m s koncovkou, držák</t>
  </si>
  <si>
    <t>250x500x480</t>
  </si>
  <si>
    <t>hnětač HT 60, Destila Brno</t>
  </si>
  <si>
    <t>700x1050x950</t>
  </si>
  <si>
    <t>E6/400</t>
  </si>
  <si>
    <t>nerez  stůl se spodní policí, 2 horizontální zásuvky, buková pracovní deska, PL</t>
  </si>
  <si>
    <t>1500x800x850</t>
  </si>
  <si>
    <t>osvětlení, rezerva E2/230</t>
  </si>
  <si>
    <t>nerez  stůl se spodní policí, 2 horizontální zásuvky, buková  pracovní deska, LL</t>
  </si>
  <si>
    <t>nerez závěsná police</t>
  </si>
  <si>
    <t>1600x350</t>
  </si>
  <si>
    <t>nerez profesionální váha do 3 a  6kg, přesnost 1 a 2 g, podrobná specifikace v samostatné příloze</t>
  </si>
  <si>
    <t>240x300x130</t>
  </si>
  <si>
    <t>varna - přípravna zeleniny</t>
  </si>
  <si>
    <t>nerez stůl s lisovaným dřezem 450x450x300 vpravo,  spodní police 1200 vpravo, 1 zásuvka, vlevo prostor pro chladící skříň1000, ZL, LL, atyp - levý výkroj PD</t>
  </si>
  <si>
    <t>2300x800x900</t>
  </si>
  <si>
    <t>osvětlení</t>
  </si>
  <si>
    <t>stojánková baterie profi</t>
  </si>
  <si>
    <t>kráječ zeleniny</t>
  </si>
  <si>
    <t>250x400x650</t>
  </si>
  <si>
    <t>2000x350</t>
  </si>
  <si>
    <t>chladící skříň podstolová, podrobná specifikace v příloze</t>
  </si>
  <si>
    <t>600x585x845</t>
  </si>
  <si>
    <t>varna - přípravna masa, vejce</t>
  </si>
  <si>
    <t>nerez stůl s lisovaným dřezem 450x450x300 vpravo, spodní police 1500, 1 zásuvka, vlevo prostor pro chladící skříň, ZL</t>
  </si>
  <si>
    <t>RE 22, univerzální kuchyňský robot, 60 +30l,  podrobná specifikace repase v samostatné příloze</t>
  </si>
  <si>
    <t>570x1070x910</t>
  </si>
  <si>
    <t>E8/400</t>
  </si>
  <si>
    <t>stávající - repase</t>
  </si>
  <si>
    <t>naklepávač masa</t>
  </si>
  <si>
    <t>500x400x300</t>
  </si>
  <si>
    <t>nerez stůl, spodní police,  zadní přesah PD  150, ZL, LL, ATYP - pravý výkroj PD</t>
  </si>
  <si>
    <t>1200x700x900</t>
  </si>
  <si>
    <t>2300x350</t>
  </si>
  <si>
    <t>otvírák konzerv</t>
  </si>
  <si>
    <t>varna - přípravna diet</t>
  </si>
  <si>
    <t>nerez stůl s lisovaným dřezem 400x400x300 vlevo,  spodní police 900, 1 zásuvka, vpravo prostor pro chladící skříň, ZL</t>
  </si>
  <si>
    <t>1600x700x900</t>
  </si>
  <si>
    <t>mikrovlnná trouba</t>
  </si>
  <si>
    <t>450x330x260</t>
  </si>
  <si>
    <t>2a</t>
  </si>
  <si>
    <t>police se zvýšenou nosností</t>
  </si>
  <si>
    <t>500x400</t>
  </si>
  <si>
    <t xml:space="preserve"> provozní nádobí</t>
  </si>
  <si>
    <t>mycí stroj na černé nádobí, podrobná specifikace v samostatné příloze</t>
  </si>
  <si>
    <t>1460x850x1960</t>
  </si>
  <si>
    <t>automatický změkčovač a předřazeným filtrem , kapacita náplně 12l, kapacita změkčené vody při změkčování o 10st. dH 3600l, specifikace v samostatné příloze</t>
  </si>
  <si>
    <t>360x510x640</t>
  </si>
  <si>
    <t>rozvod upravené vody</t>
  </si>
  <si>
    <t>nerez plošina na kolečkách, jeklová konstrukce s výplní rohů, kola pr. 75, pod změkčovač</t>
  </si>
  <si>
    <t>400x550</t>
  </si>
  <si>
    <t>nerez  stůl  se spodní policí a lisovaným dřezem 800x600x450 vpravo, otvor pro tlakovou sprchu pr. 35-36mm, prolamovaná deska, LL, ZL</t>
  </si>
  <si>
    <t>1500x800x900</t>
  </si>
  <si>
    <t>tlaková sprcha s ramínkem</t>
  </si>
  <si>
    <t>výška 900</t>
  </si>
  <si>
    <t>nerez odkládací stůl s policí, prolamovaná deska, zadní přesah PD  150,  LL, PL, ZL</t>
  </si>
  <si>
    <t>1500x700x900</t>
  </si>
  <si>
    <t>nerez regál čtyřpolicový</t>
  </si>
  <si>
    <t>1500x500x1700</t>
  </si>
  <si>
    <t>nerez závěsná police dvoupodlažní</t>
  </si>
  <si>
    <t>700x350x700</t>
  </si>
  <si>
    <t>VZT zákryt  s tukovými filtry a osvětlením</t>
  </si>
  <si>
    <t>1500x1000x450</t>
  </si>
  <si>
    <t>E3/230</t>
  </si>
  <si>
    <t>250x250x200</t>
  </si>
  <si>
    <t xml:space="preserve">výdej jídla </t>
  </si>
  <si>
    <t>výdejní vozík 4xGN 1/1</t>
  </si>
  <si>
    <t>1560x705x900</t>
  </si>
  <si>
    <t>vyhřívaný zásobník na talíře</t>
  </si>
  <si>
    <t>910x480x900</t>
  </si>
  <si>
    <t xml:space="preserve">stávající, </t>
  </si>
  <si>
    <t>vyhřívaný zásobník na talíře, 2 šachty</t>
  </si>
  <si>
    <t>chlazená vitrína na podstavci</t>
  </si>
  <si>
    <t>1200x700</t>
  </si>
  <si>
    <t>výdejní parapet</t>
  </si>
  <si>
    <t>3600x480</t>
  </si>
  <si>
    <t>police na konzolích pod výdejní parapet</t>
  </si>
  <si>
    <t>2400x300</t>
  </si>
  <si>
    <t>režon</t>
  </si>
  <si>
    <t>nerez stůl, 2 police, ZL, LL</t>
  </si>
  <si>
    <t>420x500x1800</t>
  </si>
  <si>
    <t>rezerva E2/230</t>
  </si>
  <si>
    <t>nerez regál 4 police</t>
  </si>
  <si>
    <t>520x720x1800</t>
  </si>
  <si>
    <t>tác 500x340</t>
  </si>
  <si>
    <t xml:space="preserve">pojezd trubkový </t>
  </si>
  <si>
    <t>3600x350</t>
  </si>
  <si>
    <t>umývárna bílého nádobí</t>
  </si>
  <si>
    <t>mycí stroj, podrobná specifikace v samostatné příloze</t>
  </si>
  <si>
    <t>735x750x1515</t>
  </si>
  <si>
    <t>nerez  stůl  s dřezem 600x450 vpravo, otvor pro tlakovou sprchu,  skosená hrana pro sklopnou desku</t>
  </si>
  <si>
    <t>2250x700</t>
  </si>
  <si>
    <t>nerez  stůl  výstupní</t>
  </si>
  <si>
    <t>1300x700</t>
  </si>
  <si>
    <t>tlaková sprcha</t>
  </si>
  <si>
    <t>automatický změkčovač</t>
  </si>
  <si>
    <t>260x400x570</t>
  </si>
  <si>
    <t>5a</t>
  </si>
  <si>
    <t>termostatická baterie</t>
  </si>
  <si>
    <t>příjmový stůl, spodní police, bez lemů</t>
  </si>
  <si>
    <t>700x500x900</t>
  </si>
  <si>
    <t>stůl s dřezem 300x300, otvor pro drtič 90 mm, otvor pro stojánkovou baterii, skosená hrana, závěs pro sklopnou desku</t>
  </si>
  <si>
    <t>1500x600x900</t>
  </si>
  <si>
    <t>7a</t>
  </si>
  <si>
    <t xml:space="preserve">sklopná deska </t>
  </si>
  <si>
    <t>600x800x40</t>
  </si>
  <si>
    <t>drtič odpadků</t>
  </si>
  <si>
    <t>pr. 194x v. 393</t>
  </si>
  <si>
    <t>nerez  vozík na třídění skla</t>
  </si>
  <si>
    <t>715x615x900</t>
  </si>
  <si>
    <t>nerez parapet na zdi</t>
  </si>
  <si>
    <t>1200x240</t>
  </si>
  <si>
    <t>900x900x450</t>
  </si>
  <si>
    <t>výlevka včetně nástěnné baterie</t>
  </si>
  <si>
    <t>500x600</t>
  </si>
  <si>
    <t>1220x350</t>
  </si>
  <si>
    <t>Inventář - doplňky k multifunkční pánvi:</t>
  </si>
  <si>
    <t>špachtle velká</t>
  </si>
  <si>
    <t>rameno pro zvedací a spouštěcí automatiku</t>
  </si>
  <si>
    <t>varný koš</t>
  </si>
  <si>
    <t>fritovací koš</t>
  </si>
  <si>
    <t>rošt na dno pánve pro noční úpravy</t>
  </si>
  <si>
    <t>fritovací vložka</t>
  </si>
  <si>
    <t>síto</t>
  </si>
  <si>
    <t>celkem zařízení</t>
  </si>
  <si>
    <t>související činnosti a služby***</t>
  </si>
  <si>
    <t>celkem rozpočet bez DPH</t>
  </si>
  <si>
    <t>celkem rozpočet včetně DPH</t>
  </si>
  <si>
    <t>Modře označeno: Neoceňovat zařízení, ocenit demontáž, uložení v budově školy a zpětnou montáž</t>
  </si>
  <si>
    <t>Červeně  označeno: Neoceňovat zařízení ani  montáž, akce mimo tento projekt</t>
  </si>
  <si>
    <t>Zeleně  označeno: Neoceňovat zařízení ani  montáž, VZT zákryty - pouze příprava instalace, umývadla - dodávka ZTI</t>
  </si>
  <si>
    <t>***</t>
  </si>
  <si>
    <r>
      <rPr>
        <b/>
        <sz val="10"/>
        <rFont val="Arial"/>
        <family val="2"/>
        <charset val="238"/>
      </rPr>
      <t>Související činnosti a služby</t>
    </r>
    <r>
      <rPr>
        <sz val="10"/>
        <rFont val="Arial"/>
        <family val="2"/>
        <charset val="238"/>
      </rPr>
      <t xml:space="preserve"> - demontáž stávajícího vybavení, uložení na určené místo v budově školy, zpětné nastěhování a montáž, </t>
    </r>
  </si>
  <si>
    <t xml:space="preserve">odvoz a ekologická likvidace nepoužitého stávajícího vybavení, montáž nového zařízení, revize připojení, doprava, úprava projektu před realizací, </t>
  </si>
  <si>
    <t>uvedení zařízení do provozu, zaučení obsluhy,</t>
  </si>
  <si>
    <t>kuchařský trénink pro multifunkční pánev s odborným kuchařem v délce pěti pracovních směn.</t>
  </si>
  <si>
    <t>připojení</t>
  </si>
  <si>
    <t>SV1</t>
  </si>
  <si>
    <t>studená voda ukončená roháčkem (1/2"x3/4") + 500 (umývadla, dřezy, výrobník čaje, změkčovač s předřazenou termostatickou baterií, přívody k hadicím)</t>
  </si>
  <si>
    <t>SV2</t>
  </si>
  <si>
    <t xml:space="preserve">studená voda ukončená pračkovým ventilem 3/4" (připojení ventilu 1/2")  + 400  (změkčovač, drtič odpadu )
</t>
  </si>
  <si>
    <t>SV3</t>
  </si>
  <si>
    <t>studená voda z podlahy,   ukončená roháčkem (1/2"x3/4") + max 80 (napouštěcí rameno ve varném bloku)</t>
  </si>
  <si>
    <t>SV4</t>
  </si>
  <si>
    <t>studená voda z podlahy,  pračkovým ventilem 3/4" (připojení ventilu 1/2")   + max 80 (kotel, pánve, konvektomaty)</t>
  </si>
  <si>
    <t>SV5</t>
  </si>
  <si>
    <t>studená voda ukončená roháčkem (1/2"x3/4") + 1000 (výlevka)</t>
  </si>
  <si>
    <t>UV</t>
  </si>
  <si>
    <t>vstup upravené vody ze změkčovače do rozvodu upravené vody ukončený pračkovým ventilem 3/4" (připojení ventilu 1/2")  + 300  (umývárny nádobí)</t>
  </si>
  <si>
    <t>UV1</t>
  </si>
  <si>
    <t xml:space="preserve">upravená voda ukončená pračkovým ventilem 3/4" (připojení ventilu 1/2") z podlahy nebo + 300 (mycí stroje)
</t>
  </si>
  <si>
    <t>UV2</t>
  </si>
  <si>
    <t>upravená  voda ukončená pračkovým ventilem 3/4" (připojení ventilu 1/2")  z podlahy, + max 80 (konvektomaty, kotel)</t>
  </si>
  <si>
    <t>TV1</t>
  </si>
  <si>
    <t>teplá voda ukončená roháčkem  (1/2"x3/4") + 500 (umývadla, dřezy,  změkčovač s předřazenou termostatickou baterií, přívody k hadicím)</t>
  </si>
  <si>
    <t>TV3</t>
  </si>
  <si>
    <t>teplá voda z podlahy,   ukončená roháčkem (1/2"x3/4") + max 80 (napouštěcí rameno ve varném bloku)</t>
  </si>
  <si>
    <t>TV4</t>
  </si>
  <si>
    <t>teplá voda z podlahy,  ukončená pračkovým ventilem 3/4" (připojení ventilu 1/2")   + max 80 (kotel, multifunkční pánev)</t>
  </si>
  <si>
    <t>TV5</t>
  </si>
  <si>
    <t>teplá voda ukončená roháčkem  (1/2"x3/4") + 1000 (výlevka)</t>
  </si>
  <si>
    <t>OD1</t>
  </si>
  <si>
    <t>odpad pr 40 + 400 (umývadla, výrobník čaje)                                                                                                                                                                                                                                                                                                                                                                                                                                                                        + 400 (umývadla, výrobník čaje)</t>
  </si>
  <si>
    <t>OD2</t>
  </si>
  <si>
    <t>odpad pr 110 v podlaze - boční připojení vpusti</t>
  </si>
  <si>
    <t>OD3</t>
  </si>
  <si>
    <t>odpad  pr 50  v podlaze nebo +100 (mycí stroje, konvektomaty)</t>
  </si>
  <si>
    <t>OD4</t>
  </si>
  <si>
    <t>odpad pr 50  v podlaze (multifunkční pánev)</t>
  </si>
  <si>
    <t>OD5</t>
  </si>
  <si>
    <t>odpad pr 40 v podlaze nebo +100 (změkčovače)</t>
  </si>
  <si>
    <t>OD6</t>
  </si>
  <si>
    <t>odpad pr 50 + 400 (dřezy)</t>
  </si>
  <si>
    <t>OD7</t>
  </si>
  <si>
    <t>odpad pr 50  + 200 (výlevka, drtič odpadků)</t>
  </si>
  <si>
    <t>elektroinstalace:</t>
  </si>
  <si>
    <t>E1</t>
  </si>
  <si>
    <t>zásuvka 230V + 500 (chladící skříně a vitrína,  vozík na olej 6c,  výdejní vozíky, zásobníky talířů,  změkčovač)</t>
  </si>
  <si>
    <t>E2</t>
  </si>
  <si>
    <t>zásuvka 230 V +1200 (udržovací skříně,  kráječ  zeleniny,  naklepávač masa, MW trouba, váhy, rezervy)</t>
  </si>
  <si>
    <t>E3</t>
  </si>
  <si>
    <t>přívod 230 V pro osvětlení digestoře +2000 (VZT zákryty pro osvětlení)</t>
  </si>
  <si>
    <t>E4</t>
  </si>
  <si>
    <t>přívod 400 V z podlahy, 2m volný el. kabel, přístupný vypínač +1200 (sporáky, pánve, konvektomaty, zásuvka na stůl pro fritézu- bez vypínače)</t>
  </si>
  <si>
    <t>přívod 230 V z podlahy, 2m volný el. kabel, samostatné jištění (zásuvky ve varném bloku, kotel)</t>
  </si>
  <si>
    <t>E6</t>
  </si>
  <si>
    <t>přívod 400 V +100, 2m volný el. kabel, přístupný vypínač +1200 (hnětač,  mycí stroje)</t>
  </si>
  <si>
    <t>E7</t>
  </si>
  <si>
    <t>zásuvka 400V +1200 (výrobník čaje,  rezervy)</t>
  </si>
  <si>
    <t>E8</t>
  </si>
  <si>
    <t>zásuvka 400V +700 (robot)</t>
  </si>
  <si>
    <t>P</t>
  </si>
  <si>
    <t>připojení plynu G3/4", výška ovládán ventilu max +100</t>
  </si>
  <si>
    <t>KRYCÍ LIST ROZPOČTU</t>
  </si>
  <si>
    <t>01 - Silnoproudá elektroinstalace - gastro</t>
  </si>
  <si>
    <t>JKSO:</t>
  </si>
  <si>
    <t>CC-CZ:</t>
  </si>
  <si>
    <t>5. května 51, Praha 4</t>
  </si>
  <si>
    <t>Objednatel:</t>
  </si>
  <si>
    <t>IČ:</t>
  </si>
  <si>
    <t>00638722</t>
  </si>
  <si>
    <t>VOŠZ a SZŠ</t>
  </si>
  <si>
    <t>DIČ:</t>
  </si>
  <si>
    <t>Zhotovitel:</t>
  </si>
  <si>
    <t>45313687</t>
  </si>
  <si>
    <t>Ing. Tomáš Bachtík</t>
  </si>
  <si>
    <t>CZ45313687</t>
  </si>
  <si>
    <t>Zpracovatel:</t>
  </si>
  <si>
    <t xml:space="preserve">02933241 </t>
  </si>
  <si>
    <t>Stanislav Zelený</t>
  </si>
  <si>
    <t>Poznámka:</t>
  </si>
  <si>
    <t>Náklady z rozpočtu</t>
  </si>
  <si>
    <t>Ostatní náklady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</si>
  <si>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</si>
  <si>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</si>
  <si>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</si>
  <si>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</si>
  <si>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</si>
  <si>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</si>
  <si>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</si>
  <si>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</si>
  <si>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</si>
  <si>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</si>
  <si>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</si>
  <si>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</si>
  <si>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</si>
  <si>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</si>
  <si>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</si>
  <si>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</si>
  <si>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</si>
  <si>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1) Náklady z rozpočtu</t>
  </si>
  <si>
    <t xml:space="preserve">    6 - Úpravy povrchů, podlahy a osazování výplní</t>
  </si>
  <si>
    <t xml:space="preserve">    9 - Ostatní konstrukce a práce, bourání</t>
  </si>
  <si>
    <t xml:space="preserve">    741 - Elektroinstalace - silnoproud</t>
  </si>
  <si>
    <t>M - Práce a dodávky M</t>
  </si>
  <si>
    <t xml:space="preserve">    21-M - Elektromontáže</t>
  </si>
  <si>
    <t>2) Ostatní náklady</t>
  </si>
  <si>
    <t>Celkové náklady za stavbu 1) + 2)</t>
  </si>
  <si>
    <t>ROZPOČET</t>
  </si>
  <si>
    <t>612325121</t>
  </si>
  <si>
    <t>Vápenocementová štuková omítka rýh ve stěnách šířky do 150 mm</t>
  </si>
  <si>
    <t>125*0,2</t>
  </si>
  <si>
    <t>50*0,3</t>
  </si>
  <si>
    <t>20*0,4</t>
  </si>
  <si>
    <t>973031616</t>
  </si>
  <si>
    <t>Vysekání kapes ve zdivu cihelném na MV nebo MVC pro špalíky do 100x100x50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</si>
  <si>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</si>
  <si>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</si>
  <si>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</si>
  <si>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</si>
  <si>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974031133</t>
  </si>
  <si>
    <t>Vysekání rýh ve zdivu cihelném hl do 50 mm š do 100 mm</t>
  </si>
  <si>
    <t>741110042</t>
  </si>
  <si>
    <t>Montáž trubka plastová ohebná D přes 23 do 35 mm uložená pevně</t>
  </si>
  <si>
    <t>345710740</t>
  </si>
  <si>
    <t>trubka elektroinstalační ohebná 32 mm</t>
  </si>
  <si>
    <t>EAN 8595057616028</t>
  </si>
  <si>
    <t>741110043</t>
  </si>
  <si>
    <t>Montáž trubka plastová ohebná D přes 35 mm uložená pevně</t>
  </si>
  <si>
    <t>345710750</t>
  </si>
  <si>
    <t>trubka elektroinstalační ohebná 40 mm</t>
  </si>
  <si>
    <t>EAN 8595057619692</t>
  </si>
  <si>
    <t>741110901R</t>
  </si>
  <si>
    <t>Vývod ze stropu pro připojení svítidla, vč. dodávky materiálu (pro osvětlení stolu)</t>
  </si>
  <si>
    <t>741112001</t>
  </si>
  <si>
    <t>Montáž krabice zapuštěná plastová kruhová</t>
  </si>
  <si>
    <t>345715110</t>
  </si>
  <si>
    <t xml:space="preserve">krabice přístrojová instalační </t>
  </si>
  <si>
    <t>EAN 8595057600089</t>
  </si>
  <si>
    <t>741120101</t>
  </si>
  <si>
    <t>Montáž vodič Cu izolovaný plný a laněný s PVC pláštěm žíla 0,15-16 mm2 zatažený (CY, CHAH-R(V))</t>
  </si>
  <si>
    <t>341421570</t>
  </si>
  <si>
    <t>vodič silový s Cu jádrem CYA H07 V-K 6 mm2</t>
  </si>
  <si>
    <t>obsah kovu [kg/m], Cu =0,059, Al =0</t>
  </si>
  <si>
    <t>741120541</t>
  </si>
  <si>
    <t>Montáž šňůra Cu těžká do 2,5 mm2 do 7 žil uložená volně (CGTG)</t>
  </si>
  <si>
    <t>10.048.595</t>
  </si>
  <si>
    <t>H07RN-F 5G2,5 (CGTG)</t>
  </si>
  <si>
    <t>"Ohebný kabel z chloroprenové pryže pro středně těžké mechanické zatížení v suchém, vlhkém a mokrém prostředí. Tyto kabely jsou používány ve výrobních závodech, k připojení spotřebičů např. boilery, ohřívače, ruční lampy, elektrické nářadí jako jsou</t>
  </si>
  <si>
    <t>741120551</t>
  </si>
  <si>
    <t>Montáž šňůra Cu těžká přes 2,5 mm2 žíla do 6 mm2 uložená volně (CGTG)</t>
  </si>
  <si>
    <t>15 "CGTG 5x4mm</t>
  </si>
  <si>
    <t>60 "CGTG 5x6mm</t>
  </si>
  <si>
    <t>10.048.596</t>
  </si>
  <si>
    <t>H07RN-F 5G4 (CGTG)</t>
  </si>
  <si>
    <t>10.048.597</t>
  </si>
  <si>
    <t>H07RN-F 5G6 (CGTG)</t>
  </si>
  <si>
    <t>741120552</t>
  </si>
  <si>
    <t>Montáž šňůra Cu těžká přes 2,5 mm2 žíla do 16 mm2 uložená volně (CGTG)</t>
  </si>
  <si>
    <t>10.049.416</t>
  </si>
  <si>
    <t>H07RN-F 5G10 (CGTG)</t>
  </si>
  <si>
    <t>741122015</t>
  </si>
  <si>
    <t>Montáž kabel Cu bez ukončení uložený pod omítku plný kulatý 3x1,5 mm2 (CYKY)</t>
  </si>
  <si>
    <t>341110300</t>
  </si>
  <si>
    <t>kabel silový s Cu jádrem CYKY 3x1,5 mm2</t>
  </si>
  <si>
    <t>obsah kovu [kg/m], Cu =0,044, Al =0</t>
  </si>
  <si>
    <t>741122016</t>
  </si>
  <si>
    <t>Montáž kabel Cu bez ukončení uložený pod omítku plný kulatý 3x2,5 až 6 mm2 (CYKY)</t>
  </si>
  <si>
    <t>341110360</t>
  </si>
  <si>
    <t>kabel silový s Cu jádrem CYKY 3x2,5 mm2</t>
  </si>
  <si>
    <t>obsah kovu [kg/m], Cu =0,074, Al =0</t>
  </si>
  <si>
    <t>741122031</t>
  </si>
  <si>
    <t>Montáž kabel Cu bez ukončení uložený pod omítku plný kulatý 5x1,5 až 2,5 mm2 (CYKY)</t>
  </si>
  <si>
    <t>341110940</t>
  </si>
  <si>
    <t>kabel silový s Cu jádrem CYKY 5x2,5 mm2</t>
  </si>
  <si>
    <t>obsah kovu [kg/m], Cu =0,123, Al =0</t>
  </si>
  <si>
    <t>741122032</t>
  </si>
  <si>
    <t>Montáž kabel Cu bez ukončení uložený pod omítku plný kulatý 5x4 až 6 mm2 (CYKY)</t>
  </si>
  <si>
    <t>341110980</t>
  </si>
  <si>
    <t>kabel silový s Cu jádrem CYKY 5x4 mm2</t>
  </si>
  <si>
    <t>obsah kovu [kg/m], Cu =0,196, Al =0</t>
  </si>
  <si>
    <t>34111100</t>
  </si>
  <si>
    <t>kabel silový s Cu jádrem 1 kV 5x6mm2</t>
  </si>
  <si>
    <t>741122033</t>
  </si>
  <si>
    <t>Montáž kabel Cu bez ukončení uložený pod omítku plný kulatý 5x10mm2 (CYKY)</t>
  </si>
  <si>
    <t>341111001R</t>
  </si>
  <si>
    <t>kabel silový s Cu jádrem CYKY 5x10 mm2</t>
  </si>
  <si>
    <t>obsah kovu [kg/m], Cu =0,294, Al =0</t>
  </si>
  <si>
    <t>741210102</t>
  </si>
  <si>
    <t>Montáž rozváděčů litinových, hliníkových nebo plastových sestava do 100 kg</t>
  </si>
  <si>
    <t>741MAT006</t>
  </si>
  <si>
    <t>Dodávka rozvaděče RH</t>
  </si>
  <si>
    <t>předpokládáná náplň rozvaděče pro kuchyň		
hl. vypínač s proudovou spouští	3x250A	1ks
hl. vypínač technologie s vybavovací spouští	3x250A	1ks
vybavovací cívka stop tl.		1ks
přep. ochrana	T1 +T2 3p	1ks
válcové pojistky	3x125A	1ks
chránič s proud. spouští	B10/2/0,03	2ks
chránič	63/4/0,03	3ks
jištění	B 2/1	1ks
jištění	B 16/1	18ks
jištění	B 10/3	4ks
jištění	B 16/3	3ks
jištění	B 25/3	1ks
jištění	B 32/3	3ks
jištění	C 32/3	1ks
jištění	C 40/3	1ks
jištění	C 50/3	1ks
jištění	B 63/3	1ks
řadové svorkovnice 	1,5-16mm	180ks
k výše uvedenému počtu dopočítat min 30% rezerv		
oceloplechová stkříň rozvaděče 1,6x0,6x0,4m In 250A</t>
  </si>
  <si>
    <t>741310280R</t>
  </si>
  <si>
    <t>Montáž STOP tlačítka s ochranou proti náhodnému vybavení</t>
  </si>
  <si>
    <t>345354002R</t>
  </si>
  <si>
    <t>dodávka STOP tlačítka s ochranou proti áhodnému vybavení</t>
  </si>
  <si>
    <t>741310561</t>
  </si>
  <si>
    <t>Montáž vypínač tří/čtyřpól výkonový pojistkový do 63 A</t>
  </si>
  <si>
    <t>5 "vypínač 32A, IP 65 pro vývod E4</t>
  </si>
  <si>
    <t>2 "vypínač 50A, IP 65 pro vývod E4</t>
  </si>
  <si>
    <t>4 "vypínač 32A, IP 65 pro vývod E6</t>
  </si>
  <si>
    <t>741MAT001</t>
  </si>
  <si>
    <t xml:space="preserve">Hlavní vypínač třípólový 32A, IP 65 </t>
  </si>
  <si>
    <t>741MAT002</t>
  </si>
  <si>
    <t xml:space="preserve">Hlavní vypínač třípólový 50A, IP 65 </t>
  </si>
  <si>
    <t>741313072</t>
  </si>
  <si>
    <t>Montáž zásuvka chráněná v krabici šroubové připojení 2P+PE prostředí základní, vlhké</t>
  </si>
  <si>
    <t>741MAT003</t>
  </si>
  <si>
    <t>Zásuvka jednonásobná s ochranným kolíkem, s clonkami, 230V, IP 44 (montovaná na konstrukci stolu)</t>
  </si>
  <si>
    <t>741MAT004</t>
  </si>
  <si>
    <t xml:space="preserve">Zásuvka jednonásobná s ochranným kolíkem, s clonkami, 230V, IP 44 </t>
  </si>
  <si>
    <t>14 "výška osazení 0,5m</t>
  </si>
  <si>
    <t>14 "výška osazení 1,2m</t>
  </si>
  <si>
    <t>741313111</t>
  </si>
  <si>
    <t>Montáž zásuvek průmyslových spojovacích provedení IP 67 3P+PE 16 A</t>
  </si>
  <si>
    <t>358110710</t>
  </si>
  <si>
    <t>zásuvka nepropustná nástěnná 16A 400 V 4pól</t>
  </si>
  <si>
    <t>1 "výška osazení 0,7m</t>
  </si>
  <si>
    <t>1 "výška osazení 1,2m</t>
  </si>
  <si>
    <t>741MTZ005</t>
  </si>
  <si>
    <t>zásuvka nepropustná nástěnná 16A 400 V 4pól (montovaná na konstrukci stolu)</t>
  </si>
  <si>
    <t>741410072</t>
  </si>
  <si>
    <t>Montáž pospojování ochranné konstrukce ostatní vodičem do 16 mm2 uloženým pevně</t>
  </si>
  <si>
    <t>741MAT007</t>
  </si>
  <si>
    <t>dodávka ochranného pospojování cy 6 mm2</t>
  </si>
  <si>
    <t>741910415</t>
  </si>
  <si>
    <t>Montáž žlab kovový šířky do 500 mm bez víka</t>
  </si>
  <si>
    <t>1197818</t>
  </si>
  <si>
    <t>ZLAB drátěný 300/50 A2, včetně spojovacího, kotvícího a pomocného materiálu</t>
  </si>
  <si>
    <t>741MTZ002</t>
  </si>
  <si>
    <t>Připojení pro gastro E3 vývod 230V pro osvětlení, v.2m, vč. dodávky materiálu (VZT zákryty)</t>
  </si>
  <si>
    <t>741MTZ003</t>
  </si>
  <si>
    <t>Připojení pro gastro E4 přívod 400V, flexibilní kabel volný konec, v.2m, vč. dodávky materiálu (přes vypínač)</t>
  </si>
  <si>
    <t>741MTZ004</t>
  </si>
  <si>
    <t>Připojení pro gastro E5 přívod 230V, flexibilní kabel volný konec, 2m, z podlahy, vč. dodávky materiálu (pro zásuvku)</t>
  </si>
  <si>
    <t>Připojení pro gastro E6 přívod 400V, flexibilní kabel volný konec 2m, .0.1m, vč. dodávky materiálu (přes vypínač)</t>
  </si>
  <si>
    <t>210802692</t>
  </si>
  <si>
    <t>Montáž měděných vodičů CGTG, CGTU do 1 kV 5x2,50 mm2 uložených pevně</t>
  </si>
  <si>
    <t>210802693</t>
  </si>
  <si>
    <t>Montáž měděných vodičů CGTG, CGTU do 1 kV 5x4 mm2 uložených pevně</t>
  </si>
  <si>
    <t>HZS2221</t>
  </si>
  <si>
    <t>Hodinová zúčtovací sazba elektrikář</t>
  </si>
  <si>
    <t xml:space="preserve">80 "odpojení napájení gastrotechnologie </t>
  </si>
  <si>
    <t>32 "asistence při dopojrní pevně instalovaných spotřebičů</t>
  </si>
  <si>
    <t>48 "připojení kovových stolů a skříní do systému vyrovnání potenciálu</t>
  </si>
  <si>
    <t>80 "demontáž elektroinstalace napájející stávající gastrotechnologie</t>
  </si>
  <si>
    <t>013243000</t>
  </si>
  <si>
    <t>Výrobní dokumentace rozvaděčů</t>
  </si>
  <si>
    <t>013244000</t>
  </si>
  <si>
    <t>Dokumentace pro provádění stavby</t>
  </si>
  <si>
    <t>043002000</t>
  </si>
  <si>
    <t>Zkoušky zařízení a ostatní měření</t>
  </si>
  <si>
    <t>044002000</t>
  </si>
  <si>
    <t>Výchozí revize instalace</t>
  </si>
  <si>
    <t>Dokončovací konstrukce na pozemních stavbách</t>
  </si>
  <si>
    <t>952901111R00</t>
  </si>
  <si>
    <t xml:space="preserve">Vyčištění budov o výšce podlaží do 4 m </t>
  </si>
  <si>
    <t>950 00</t>
  </si>
  <si>
    <t>Montáž podlahových vpustí (dodávka gastro) včetně stavebních prací - vybourání + začištění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</si>
</sst>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0.0"/>
    <numFmt numFmtId="166" formatCode="#,##0\ &quot;Kč&quot;"/>
    <numFmt numFmtId="167" formatCode="dd\.mm\.yyyy"/>
    <numFmt numFmtId="168" formatCode="#,##0.000"/>
    <numFmt numFmtId="169" formatCode="#,##0.00%"/>
  </numFmts>
  <fonts count="57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7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8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i/>
      <sz val="7"/>
      <color rgb="FF969696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rgb="FFD2D2D2"/>
      </patternFill>
    </fill>
    <fill>
      <patternFill patternType="solid">
        <fgColor theme="3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5" fillId="0" borderId="56" xfId="1" applyFont="1" applyBorder="1" applyAlignment="1">
      <alignment horizontal="center"/>
    </xf>
    <xf numFmtId="0" fontId="17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18" fillId="3" borderId="62" xfId="1" applyNumberFormat="1" applyFont="1" applyFill="1" applyBorder="1" applyAlignment="1">
      <alignment horizontal="right" wrapText="1"/>
    </xf>
    <xf numFmtId="0" fontId="18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0" fillId="2" borderId="10" xfId="1" applyNumberFormat="1" applyFont="1" applyFill="1" applyBorder="1" applyAlignment="1">
      <alignment horizontal="left"/>
    </xf>
    <xf numFmtId="0" fontId="20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1" fillId="0" borderId="0" xfId="1" applyFont="1" applyAlignment="1"/>
    <xf numFmtId="0" fontId="1" fillId="0" borderId="0" xfId="1" applyAlignment="1">
      <alignment horizontal="right"/>
    </xf>
    <xf numFmtId="0" fontId="22" fillId="0" borderId="0" xfId="1" applyFont="1" applyBorder="1"/>
    <xf numFmtId="3" fontId="22" fillId="0" borderId="0" xfId="1" applyNumberFormat="1" applyFont="1" applyBorder="1" applyAlignment="1">
      <alignment horizontal="right"/>
    </xf>
    <xf numFmtId="4" fontId="22" fillId="0" borderId="0" xfId="1" applyNumberFormat="1" applyFont="1" applyBorder="1"/>
    <xf numFmtId="0" fontId="21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6" fillId="0" borderId="59" xfId="1" applyNumberFormat="1" applyFont="1" applyBorder="1" applyAlignment="1" applyProtection="1">
      <alignment horizontal="right"/>
      <protection locked="0"/>
    </xf>
    <xf numFmtId="0" fontId="0" fillId="0" borderId="6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167" fontId="25" fillId="0" borderId="0" xfId="0" applyNumberFormat="1" applyFont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right" vertical="center"/>
    </xf>
    <xf numFmtId="0" fontId="0" fillId="4" borderId="64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8" fillId="0" borderId="63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65" xfId="0" applyFont="1" applyBorder="1" applyAlignment="1" applyProtection="1">
      <alignment horizontal="left" vertical="center"/>
    </xf>
    <xf numFmtId="0" fontId="28" fillId="0" borderId="65" xfId="0" applyFont="1" applyBorder="1" applyAlignment="1" applyProtection="1">
      <alignment vertical="center"/>
    </xf>
    <xf numFmtId="4" fontId="28" fillId="0" borderId="65" xfId="0" applyNumberFormat="1" applyFont="1" applyBorder="1" applyAlignment="1" applyProtection="1">
      <alignment vertical="center"/>
    </xf>
    <xf numFmtId="0" fontId="28" fillId="0" borderId="64" xfId="0" applyFont="1" applyBorder="1" applyAlignment="1" applyProtection="1">
      <alignment vertical="center"/>
    </xf>
    <xf numFmtId="0" fontId="29" fillId="0" borderId="63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65" xfId="0" applyFont="1" applyBorder="1" applyAlignment="1" applyProtection="1">
      <alignment horizontal="left" vertical="center"/>
    </xf>
    <xf numFmtId="0" fontId="29" fillId="0" borderId="65" xfId="0" applyFont="1" applyBorder="1" applyAlignment="1" applyProtection="1">
      <alignment vertical="center"/>
    </xf>
    <xf numFmtId="4" fontId="29" fillId="0" borderId="65" xfId="0" applyNumberFormat="1" applyFont="1" applyBorder="1" applyAlignment="1" applyProtection="1">
      <alignment vertical="center"/>
    </xf>
    <xf numFmtId="0" fontId="29" fillId="0" borderId="64" xfId="0" applyFont="1" applyBorder="1" applyAlignment="1" applyProtection="1">
      <alignment vertical="center"/>
    </xf>
    <xf numFmtId="0" fontId="0" fillId="0" borderId="66" xfId="0" applyFont="1" applyBorder="1" applyAlignment="1" applyProtection="1">
      <alignment vertical="center"/>
    </xf>
    <xf numFmtId="0" fontId="0" fillId="0" borderId="67" xfId="0" applyFont="1" applyBorder="1" applyAlignment="1" applyProtection="1">
      <alignment vertical="center"/>
    </xf>
    <xf numFmtId="0" fontId="0" fillId="0" borderId="68" xfId="0" applyFont="1" applyBorder="1" applyAlignment="1" applyProtection="1">
      <alignment vertical="center"/>
    </xf>
    <xf numFmtId="0" fontId="0" fillId="0" borderId="0" xfId="0" applyProtection="1"/>
    <xf numFmtId="0" fontId="0" fillId="0" borderId="69" xfId="0" applyFont="1" applyBorder="1" applyAlignment="1" applyProtection="1">
      <alignment vertical="center"/>
    </xf>
    <xf numFmtId="0" fontId="0" fillId="0" borderId="70" xfId="0" applyFont="1" applyBorder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167" fontId="25" fillId="0" borderId="0" xfId="0" applyNumberFormat="1" applyFont="1" applyAlignment="1" applyProtection="1">
      <alignment horizontal="left" vertical="center"/>
    </xf>
    <xf numFmtId="0" fontId="0" fillId="0" borderId="63" xfId="0" applyFont="1" applyBorder="1" applyAlignment="1" applyProtection="1">
      <alignment horizontal="center" vertical="center" wrapText="1"/>
    </xf>
    <xf numFmtId="0" fontId="25" fillId="4" borderId="71" xfId="0" applyFont="1" applyFill="1" applyBorder="1" applyAlignment="1" applyProtection="1">
      <alignment horizontal="center" vertical="center" wrapText="1"/>
    </xf>
    <xf numFmtId="0" fontId="25" fillId="4" borderId="72" xfId="0" applyFont="1" applyFill="1" applyBorder="1" applyAlignment="1" applyProtection="1">
      <alignment horizontal="center" vertical="center" wrapText="1"/>
    </xf>
    <xf numFmtId="0" fontId="25" fillId="4" borderId="73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/>
    </xf>
    <xf numFmtId="4" fontId="27" fillId="0" borderId="0" xfId="0" applyNumberFormat="1" applyFont="1" applyAlignment="1" applyProtection="1"/>
    <xf numFmtId="0" fontId="31" fillId="0" borderId="63" xfId="0" applyFont="1" applyBorder="1" applyAlignment="1" applyProtection="1"/>
    <xf numFmtId="0" fontId="31" fillId="0" borderId="0" xfId="0" applyFont="1" applyAlignment="1" applyProtection="1"/>
    <xf numFmtId="0" fontId="31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left"/>
    </xf>
    <xf numFmtId="4" fontId="28" fillId="0" borderId="0" xfId="0" applyNumberFormat="1" applyFont="1" applyAlignment="1" applyProtection="1"/>
    <xf numFmtId="0" fontId="29" fillId="0" borderId="0" xfId="0" applyFont="1" applyAlignment="1" applyProtection="1">
      <alignment horizontal="left"/>
    </xf>
    <xf numFmtId="4" fontId="29" fillId="0" borderId="0" xfId="0" applyNumberFormat="1" applyFont="1" applyAlignment="1" applyProtection="1"/>
    <xf numFmtId="0" fontId="0" fillId="0" borderId="74" xfId="0" applyFont="1" applyBorder="1" applyAlignment="1" applyProtection="1">
      <alignment horizontal="center" vertical="center"/>
    </xf>
    <xf numFmtId="49" fontId="0" fillId="0" borderId="74" xfId="0" applyNumberFormat="1" applyFont="1" applyBorder="1" applyAlignment="1" applyProtection="1">
      <alignment horizontal="left" vertical="center" wrapText="1"/>
    </xf>
    <xf numFmtId="0" fontId="0" fillId="0" borderId="74" xfId="0" applyFont="1" applyBorder="1" applyAlignment="1" applyProtection="1">
      <alignment horizontal="left" vertical="center" wrapText="1"/>
    </xf>
    <xf numFmtId="0" fontId="0" fillId="0" borderId="74" xfId="0" applyFont="1" applyBorder="1" applyAlignment="1" applyProtection="1">
      <alignment horizontal="center" vertical="center" wrapText="1"/>
    </xf>
    <xf numFmtId="168" fontId="0" fillId="0" borderId="74" xfId="0" applyNumberFormat="1" applyFont="1" applyBorder="1" applyAlignment="1" applyProtection="1">
      <alignment vertical="center"/>
    </xf>
    <xf numFmtId="4" fontId="0" fillId="0" borderId="74" xfId="0" applyNumberFormat="1" applyFont="1" applyBorder="1" applyAlignment="1" applyProtection="1">
      <alignment vertical="center"/>
      <protection locked="0"/>
    </xf>
    <xf numFmtId="4" fontId="0" fillId="0" borderId="74" xfId="0" applyNumberFormat="1" applyFont="1" applyBorder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4" fillId="0" borderId="63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168" fontId="34" fillId="0" borderId="0" xfId="0" applyNumberFormat="1" applyFont="1" applyAlignment="1" applyProtection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5" fillId="0" borderId="63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vertical="center"/>
      <protection locked="0"/>
    </xf>
    <xf numFmtId="0" fontId="36" fillId="0" borderId="63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8" fontId="36" fillId="0" borderId="0" xfId="0" applyNumberFormat="1" applyFont="1" applyAlignment="1" applyProtection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74" xfId="0" applyFont="1" applyBorder="1" applyAlignment="1" applyProtection="1">
      <alignment horizontal="center" vertical="center"/>
    </xf>
    <xf numFmtId="49" fontId="37" fillId="0" borderId="74" xfId="0" applyNumberFormat="1" applyFont="1" applyBorder="1" applyAlignment="1" applyProtection="1">
      <alignment horizontal="left" vertical="center" wrapText="1"/>
    </xf>
    <xf numFmtId="0" fontId="37" fillId="0" borderId="74" xfId="0" applyFont="1" applyBorder="1" applyAlignment="1" applyProtection="1">
      <alignment horizontal="left" vertical="center" wrapText="1"/>
    </xf>
    <xf numFmtId="0" fontId="37" fillId="0" borderId="74" xfId="0" applyFont="1" applyBorder="1" applyAlignment="1" applyProtection="1">
      <alignment horizontal="center" vertical="center" wrapText="1"/>
    </xf>
    <xf numFmtId="168" fontId="37" fillId="0" borderId="74" xfId="0" applyNumberFormat="1" applyFont="1" applyBorder="1" applyAlignment="1" applyProtection="1">
      <alignment vertical="center"/>
    </xf>
    <xf numFmtId="4" fontId="37" fillId="0" borderId="74" xfId="0" applyNumberFormat="1" applyFont="1" applyBorder="1" applyAlignment="1" applyProtection="1">
      <alignment vertical="center"/>
      <protection locked="0"/>
    </xf>
    <xf numFmtId="4" fontId="37" fillId="0" borderId="74" xfId="0" applyNumberFormat="1" applyFont="1" applyBorder="1" applyAlignment="1" applyProtection="1">
      <alignment vertical="center"/>
    </xf>
    <xf numFmtId="0" fontId="31" fillId="0" borderId="0" xfId="0" applyFont="1" applyAlignment="1" applyProtection="1">
      <protection locked="0"/>
    </xf>
    <xf numFmtId="0" fontId="3" fillId="0" borderId="75" xfId="2" applyFont="1" applyBorder="1" applyAlignment="1" applyProtection="1">
      <alignment horizontal="center" wrapText="1"/>
    </xf>
    <xf numFmtId="0" fontId="3" fillId="0" borderId="76" xfId="2" applyFont="1" applyBorder="1" applyAlignment="1" applyProtection="1">
      <alignment horizontal="center" wrapText="1"/>
    </xf>
    <xf numFmtId="4" fontId="3" fillId="0" borderId="54" xfId="2" applyNumberFormat="1" applyFont="1" applyFill="1" applyBorder="1" applyAlignment="1" applyProtection="1">
      <alignment horizontal="center" vertical="center" wrapText="1"/>
    </xf>
    <xf numFmtId="4" fontId="3" fillId="0" borderId="76" xfId="2" applyNumberFormat="1" applyFont="1" applyBorder="1" applyAlignment="1" applyProtection="1">
      <alignment horizontal="center" wrapText="1"/>
    </xf>
    <xf numFmtId="4" fontId="3" fillId="0" borderId="22" xfId="2" applyNumberFormat="1" applyFont="1" applyBorder="1" applyAlignment="1" applyProtection="1">
      <alignment horizontal="center" wrapText="1"/>
    </xf>
    <xf numFmtId="0" fontId="3" fillId="0" borderId="23" xfId="2" applyFont="1" applyBorder="1" applyAlignment="1" applyProtection="1">
      <alignment horizontal="center" wrapText="1"/>
    </xf>
    <xf numFmtId="0" fontId="3" fillId="0" borderId="77" xfId="2" applyFont="1" applyBorder="1" applyAlignment="1" applyProtection="1">
      <alignment horizontal="center" wrapText="1"/>
    </xf>
    <xf numFmtId="0" fontId="3" fillId="0" borderId="0" xfId="2" applyFont="1" applyAlignment="1" applyProtection="1">
      <alignment wrapText="1"/>
    </xf>
    <xf numFmtId="0" fontId="3" fillId="0" borderId="0" xfId="2" applyFont="1" applyBorder="1" applyAlignment="1" applyProtection="1">
      <alignment horizontal="center" wrapText="1"/>
    </xf>
    <xf numFmtId="0" fontId="4" fillId="0" borderId="0" xfId="2" applyFont="1" applyBorder="1" applyAlignment="1" applyProtection="1">
      <alignment horizontal="center" wrapText="1"/>
    </xf>
    <xf numFmtId="0" fontId="3" fillId="0" borderId="0" xfId="2" applyFont="1" applyBorder="1" applyAlignment="1" applyProtection="1">
      <alignment horizontal="left" wrapText="1"/>
    </xf>
    <xf numFmtId="4" fontId="3" fillId="0" borderId="0" xfId="2" applyNumberFormat="1" applyFont="1" applyBorder="1" applyAlignment="1" applyProtection="1">
      <alignment horizontal="center" wrapText="1"/>
    </xf>
    <xf numFmtId="0" fontId="4" fillId="0" borderId="0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wrapText="1"/>
    </xf>
    <xf numFmtId="0" fontId="16" fillId="0" borderId="0" xfId="2" applyFont="1" applyBorder="1" applyAlignment="1" applyProtection="1">
      <alignment horizontal="center" wrapText="1"/>
    </xf>
    <xf numFmtId="0" fontId="39" fillId="0" borderId="0" xfId="2" applyFont="1" applyBorder="1" applyAlignment="1" applyProtection="1">
      <alignment horizontal="left"/>
    </xf>
    <xf numFmtId="4" fontId="16" fillId="0" borderId="0" xfId="2" applyNumberFormat="1" applyFont="1" applyBorder="1" applyAlignment="1" applyProtection="1">
      <alignment horizontal="center" wrapText="1"/>
    </xf>
    <xf numFmtId="0" fontId="16" fillId="0" borderId="0" xfId="2" applyFont="1" applyBorder="1" applyAlignment="1" applyProtection="1">
      <alignment wrapText="1"/>
    </xf>
    <xf numFmtId="0" fontId="16" fillId="0" borderId="0" xfId="2" applyFont="1" applyAlignment="1" applyProtection="1">
      <alignment wrapText="1"/>
    </xf>
    <xf numFmtId="0" fontId="3" fillId="0" borderId="0" xfId="2" applyFont="1" applyBorder="1" applyAlignment="1" applyProtection="1">
      <alignment horizontal="right" wrapText="1"/>
    </xf>
    <xf numFmtId="0" fontId="40" fillId="0" borderId="0" xfId="2" applyFont="1" applyAlignment="1" applyProtection="1">
      <alignment horizontal="center" wrapText="1"/>
    </xf>
    <xf numFmtId="0" fontId="40" fillId="0" borderId="0" xfId="2" applyFont="1" applyAlignment="1" applyProtection="1">
      <alignment wrapText="1"/>
    </xf>
    <xf numFmtId="4" fontId="40" fillId="0" borderId="0" xfId="2" applyNumberFormat="1" applyFont="1" applyAlignment="1" applyProtection="1">
      <alignment horizontal="center" wrapText="1"/>
      <protection locked="0"/>
    </xf>
    <xf numFmtId="4" fontId="40" fillId="0" borderId="0" xfId="2" applyNumberFormat="1" applyFont="1" applyAlignment="1" applyProtection="1">
      <alignment horizontal="right" wrapText="1"/>
    </xf>
    <xf numFmtId="4" fontId="40" fillId="0" borderId="0" xfId="2" applyNumberFormat="1" applyFont="1" applyAlignment="1" applyProtection="1">
      <alignment wrapText="1"/>
    </xf>
    <xf numFmtId="0" fontId="40" fillId="0" borderId="0" xfId="2" applyFont="1" applyAlignment="1" applyProtection="1">
      <alignment wrapText="1"/>
      <protection locked="0"/>
    </xf>
    <xf numFmtId="0" fontId="41" fillId="0" borderId="0" xfId="2" applyFont="1" applyAlignment="1" applyProtection="1"/>
    <xf numFmtId="0" fontId="42" fillId="0" borderId="0" xfId="2" applyFont="1" applyAlignment="1" applyProtection="1">
      <alignment horizontal="center" wrapText="1"/>
    </xf>
    <xf numFmtId="0" fontId="42" fillId="0" borderId="0" xfId="2" applyFont="1" applyAlignment="1" applyProtection="1">
      <alignment wrapText="1"/>
    </xf>
    <xf numFmtId="4" fontId="3" fillId="0" borderId="0" xfId="2" applyNumberFormat="1" applyFont="1" applyAlignment="1" applyProtection="1">
      <alignment horizontal="center" wrapText="1"/>
      <protection locked="0"/>
    </xf>
    <xf numFmtId="4" fontId="42" fillId="0" borderId="0" xfId="2" applyNumberFormat="1" applyFont="1" applyAlignment="1" applyProtection="1">
      <alignment horizontal="right" wrapText="1"/>
    </xf>
    <xf numFmtId="4" fontId="3" fillId="0" borderId="0" xfId="2" applyNumberFormat="1" applyFont="1" applyAlignment="1" applyProtection="1">
      <alignment wrapText="1"/>
    </xf>
    <xf numFmtId="0" fontId="3" fillId="0" borderId="0" xfId="2" applyFont="1" applyAlignment="1" applyProtection="1">
      <alignment horizontal="center" wrapText="1"/>
    </xf>
    <xf numFmtId="0" fontId="42" fillId="0" borderId="0" xfId="2" applyFont="1" applyAlignment="1" applyProtection="1">
      <alignment wrapText="1"/>
      <protection locked="0"/>
    </xf>
    <xf numFmtId="0" fontId="43" fillId="0" borderId="0" xfId="2" applyFont="1" applyAlignment="1" applyProtection="1"/>
    <xf numFmtId="0" fontId="40" fillId="0" borderId="0" xfId="2" applyFont="1" applyBorder="1" applyAlignment="1" applyProtection="1">
      <alignment horizontal="left" wrapText="1"/>
    </xf>
    <xf numFmtId="0" fontId="40" fillId="0" borderId="0" xfId="2" applyFont="1" applyFill="1" applyAlignment="1" applyProtection="1">
      <alignment horizontal="center" wrapText="1"/>
    </xf>
    <xf numFmtId="0" fontId="40" fillId="0" borderId="0" xfId="2" applyFont="1" applyFill="1" applyAlignment="1" applyProtection="1">
      <alignment wrapText="1"/>
    </xf>
    <xf numFmtId="0" fontId="40" fillId="0" borderId="0" xfId="2" applyFont="1" applyBorder="1" applyAlignment="1" applyProtection="1">
      <alignment horizontal="left" vertical="center" wrapText="1"/>
    </xf>
    <xf numFmtId="0" fontId="40" fillId="0" borderId="0" xfId="2" applyFont="1" applyAlignment="1" applyProtection="1">
      <alignment vertical="center" wrapText="1"/>
    </xf>
    <xf numFmtId="4" fontId="3" fillId="0" borderId="0" xfId="2" applyNumberFormat="1" applyFont="1" applyAlignment="1" applyProtection="1">
      <alignment horizontal="right" wrapText="1"/>
    </xf>
    <xf numFmtId="4" fontId="3" fillId="0" borderId="0" xfId="2" applyNumberFormat="1" applyFont="1" applyAlignment="1" applyProtection="1">
      <alignment horizontal="center" wrapText="1"/>
    </xf>
    <xf numFmtId="0" fontId="3" fillId="0" borderId="0" xfId="2" applyFont="1" applyAlignment="1" applyProtection="1">
      <alignment wrapText="1"/>
      <protection locked="0"/>
    </xf>
    <xf numFmtId="0" fontId="44" fillId="0" borderId="0" xfId="2" applyFont="1" applyAlignment="1" applyProtection="1">
      <alignment horizontal="center" wrapText="1"/>
    </xf>
    <xf numFmtId="0" fontId="44" fillId="0" borderId="0" xfId="2" applyFont="1" applyAlignment="1" applyProtection="1"/>
    <xf numFmtId="4" fontId="44" fillId="0" borderId="0" xfId="2" applyNumberFormat="1" applyFont="1" applyAlignment="1" applyProtection="1">
      <alignment horizontal="center" wrapText="1"/>
      <protection locked="0"/>
    </xf>
    <xf numFmtId="4" fontId="44" fillId="0" borderId="0" xfId="2" applyNumberFormat="1" applyFont="1" applyAlignment="1" applyProtection="1">
      <alignment horizontal="right" wrapText="1"/>
    </xf>
    <xf numFmtId="4" fontId="44" fillId="0" borderId="0" xfId="2" applyNumberFormat="1" applyFont="1" applyAlignment="1" applyProtection="1">
      <alignment horizontal="center" wrapText="1"/>
    </xf>
    <xf numFmtId="0" fontId="44" fillId="0" borderId="0" xfId="2" applyFont="1" applyAlignment="1" applyProtection="1">
      <alignment wrapText="1"/>
    </xf>
    <xf numFmtId="0" fontId="44" fillId="0" borderId="0" xfId="2" applyFont="1" applyAlignment="1" applyProtection="1">
      <alignment wrapText="1"/>
      <protection locked="0"/>
    </xf>
    <xf numFmtId="0" fontId="3" fillId="0" borderId="0" xfId="2" applyFont="1" applyFill="1" applyAlignment="1" applyProtection="1">
      <alignment horizontal="center" wrapTex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Fill="1" applyAlignment="1" applyProtection="1">
      <alignment wrapText="1"/>
    </xf>
    <xf numFmtId="0" fontId="3" fillId="0" borderId="0" xfId="2" applyFont="1" applyFill="1" applyAlignment="1" applyProtection="1"/>
    <xf numFmtId="0" fontId="3" fillId="0" borderId="0" xfId="2" applyFont="1" applyFill="1" applyAlignment="1" applyProtection="1">
      <alignment wrapText="1"/>
      <protection locked="0"/>
    </xf>
    <xf numFmtId="0" fontId="40" fillId="0" borderId="0" xfId="2" applyFont="1" applyProtection="1"/>
    <xf numFmtId="0" fontId="3" fillId="0" borderId="0" xfId="2" applyFont="1" applyAlignment="1" applyProtection="1">
      <alignment horizontal="center"/>
    </xf>
    <xf numFmtId="0" fontId="42" fillId="0" borderId="0" xfId="2" applyFont="1" applyAlignment="1" applyProtection="1">
      <protection locked="0"/>
    </xf>
    <xf numFmtId="0" fontId="3" fillId="0" borderId="0" xfId="2" applyFont="1" applyProtection="1"/>
    <xf numFmtId="0" fontId="40" fillId="0" borderId="0" xfId="2" applyFont="1" applyAlignment="1" applyProtection="1">
      <alignment horizontal="center"/>
    </xf>
    <xf numFmtId="4" fontId="40" fillId="0" borderId="0" xfId="2" applyNumberFormat="1" applyFont="1" applyAlignment="1" applyProtection="1">
      <alignment horizontal="center" wrapText="1"/>
    </xf>
    <xf numFmtId="0" fontId="40" fillId="0" borderId="0" xfId="2" applyFont="1" applyFill="1" applyAlignment="1" applyProtection="1"/>
    <xf numFmtId="0" fontId="40" fillId="0" borderId="0" xfId="2" applyFont="1" applyFill="1" applyAlignment="1" applyProtection="1">
      <alignment wrapText="1"/>
      <protection locked="0"/>
    </xf>
    <xf numFmtId="4" fontId="42" fillId="0" borderId="0" xfId="2" applyNumberFormat="1" applyFont="1" applyAlignment="1" applyProtection="1">
      <alignment wrapText="1"/>
    </xf>
    <xf numFmtId="4" fontId="4" fillId="0" borderId="0" xfId="2" applyNumberFormat="1" applyFont="1" applyAlignment="1" applyProtection="1">
      <alignment horizontal="center" wrapText="1"/>
    </xf>
    <xf numFmtId="0" fontId="45" fillId="0" borderId="0" xfId="2" applyFont="1" applyAlignment="1" applyProtection="1">
      <alignment horizontal="center"/>
    </xf>
    <xf numFmtId="0" fontId="45" fillId="0" borderId="0" xfId="2" applyFont="1" applyBorder="1" applyAlignment="1" applyProtection="1">
      <alignment horizontal="left" wrapText="1"/>
    </xf>
    <xf numFmtId="0" fontId="45" fillId="0" borderId="0" xfId="2" applyFont="1" applyBorder="1" applyAlignment="1" applyProtection="1">
      <alignment horizontal="center" wrapText="1"/>
    </xf>
    <xf numFmtId="0" fontId="45" fillId="0" borderId="0" xfId="2" applyFont="1" applyAlignment="1" applyProtection="1">
      <alignment horizontal="center" wrapText="1"/>
    </xf>
    <xf numFmtId="4" fontId="45" fillId="0" borderId="0" xfId="2" applyNumberFormat="1" applyFont="1" applyAlignment="1" applyProtection="1">
      <alignment horizontal="center" wrapText="1"/>
      <protection locked="0"/>
    </xf>
    <xf numFmtId="4" fontId="45" fillId="0" borderId="0" xfId="2" applyNumberFormat="1" applyFont="1" applyAlignment="1" applyProtection="1">
      <alignment horizontal="right" wrapText="1"/>
    </xf>
    <xf numFmtId="4" fontId="45" fillId="0" borderId="0" xfId="2" applyNumberFormat="1" applyFont="1" applyAlignment="1" applyProtection="1">
      <alignment horizontal="center" wrapText="1"/>
    </xf>
    <xf numFmtId="0" fontId="45" fillId="0" borderId="0" xfId="2" applyFont="1" applyAlignment="1" applyProtection="1">
      <alignment wrapText="1"/>
    </xf>
    <xf numFmtId="0" fontId="45" fillId="0" borderId="0" xfId="2" applyFont="1" applyProtection="1">
      <protection locked="0"/>
    </xf>
    <xf numFmtId="0" fontId="45" fillId="0" borderId="0" xfId="2" applyFont="1" applyProtection="1"/>
    <xf numFmtId="0" fontId="44" fillId="0" borderId="0" xfId="2" applyFont="1" applyProtection="1">
      <protection locked="0"/>
    </xf>
    <xf numFmtId="0" fontId="42" fillId="0" borderId="0" xfId="2" applyFont="1" applyProtection="1">
      <protection locked="0"/>
    </xf>
    <xf numFmtId="4" fontId="3" fillId="0" borderId="54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Border="1" applyAlignment="1" applyProtection="1">
      <alignment horizontal="center" wrapText="1"/>
      <protection locked="0"/>
    </xf>
    <xf numFmtId="0" fontId="40" fillId="0" borderId="0" xfId="2" applyFont="1" applyBorder="1" applyAlignment="1" applyProtection="1">
      <alignment horizontal="center" wrapText="1"/>
    </xf>
    <xf numFmtId="4" fontId="40" fillId="0" borderId="0" xfId="2" applyNumberFormat="1" applyFont="1" applyBorder="1" applyAlignment="1" applyProtection="1">
      <alignment horizontal="center" wrapText="1"/>
    </xf>
    <xf numFmtId="0" fontId="44" fillId="0" borderId="0" xfId="2" applyFont="1" applyBorder="1" applyAlignment="1" applyProtection="1">
      <alignment horizontal="center" wrapText="1"/>
    </xf>
    <xf numFmtId="0" fontId="44" fillId="0" borderId="0" xfId="2" applyFont="1" applyFill="1" applyBorder="1" applyAlignment="1" applyProtection="1">
      <alignment wrapText="1"/>
    </xf>
    <xf numFmtId="0" fontId="40" fillId="0" borderId="0" xfId="2" applyFont="1" applyFill="1" applyBorder="1" applyAlignment="1" applyProtection="1">
      <alignment wrapText="1"/>
    </xf>
    <xf numFmtId="0" fontId="42" fillId="0" borderId="0" xfId="2" applyFont="1" applyFill="1" applyAlignment="1" applyProtection="1">
      <alignment horizontal="center" wrapText="1"/>
    </xf>
    <xf numFmtId="4" fontId="42" fillId="0" borderId="0" xfId="2" applyNumberFormat="1" applyFont="1" applyAlignment="1" applyProtection="1">
      <alignment horizontal="center" wrapText="1"/>
      <protection locked="0"/>
    </xf>
    <xf numFmtId="0" fontId="42" fillId="0" borderId="0" xfId="2" applyFont="1" applyFill="1" applyAlignment="1" applyProtection="1">
      <alignment wrapText="1"/>
    </xf>
    <xf numFmtId="0" fontId="45" fillId="0" borderId="0" xfId="2" applyFont="1" applyFill="1" applyAlignment="1" applyProtection="1">
      <alignment horizontal="center" wrapText="1"/>
    </xf>
    <xf numFmtId="0" fontId="45" fillId="0" borderId="0" xfId="2" applyFont="1" applyFill="1" applyAlignment="1" applyProtection="1">
      <alignment wrapText="1"/>
    </xf>
    <xf numFmtId="0" fontId="45" fillId="0" borderId="0" xfId="2" applyFont="1" applyFill="1" applyAlignment="1" applyProtection="1">
      <alignment wrapText="1"/>
      <protection locked="0"/>
    </xf>
    <xf numFmtId="0" fontId="46" fillId="0" borderId="0" xfId="2" applyFont="1" applyAlignment="1" applyProtection="1">
      <alignment horizontal="center" wrapText="1"/>
    </xf>
    <xf numFmtId="0" fontId="40" fillId="0" borderId="0" xfId="2" applyFont="1" applyAlignment="1" applyProtection="1">
      <alignment horizontal="left"/>
    </xf>
    <xf numFmtId="4" fontId="3" fillId="0" borderId="0" xfId="2" applyNumberFormat="1" applyFont="1" applyBorder="1" applyAlignment="1" applyProtection="1">
      <alignment horizontal="center" wrapText="1"/>
      <protection locked="0"/>
    </xf>
    <xf numFmtId="4" fontId="42" fillId="0" borderId="0" xfId="2" applyNumberFormat="1" applyFont="1" applyBorder="1" applyAlignment="1" applyProtection="1">
      <alignment horizontal="right" wrapText="1"/>
    </xf>
    <xf numFmtId="0" fontId="3" fillId="0" borderId="0" xfId="2" applyFont="1" applyBorder="1" applyAlignment="1" applyProtection="1">
      <alignment wrapText="1"/>
      <protection locked="0"/>
    </xf>
    <xf numFmtId="0" fontId="4" fillId="0" borderId="0" xfId="2" applyFont="1" applyBorder="1" applyAlignment="1" applyProtection="1"/>
    <xf numFmtId="0" fontId="3" fillId="0" borderId="0" xfId="2" applyFont="1" applyAlignment="1" applyProtection="1">
      <alignment horizontal="left" wrapText="1"/>
    </xf>
    <xf numFmtId="1" fontId="3" fillId="0" borderId="0" xfId="2" applyNumberFormat="1" applyFont="1" applyAlignment="1" applyProtection="1">
      <alignment horizontal="center"/>
    </xf>
    <xf numFmtId="4" fontId="3" fillId="0" borderId="0" xfId="2" applyNumberFormat="1" applyFont="1" applyAlignment="1" applyProtection="1">
      <alignment horizontal="right" wrapText="1"/>
      <protection locked="0"/>
    </xf>
    <xf numFmtId="1" fontId="3" fillId="0" borderId="0" xfId="2" applyNumberFormat="1" applyFont="1" applyAlignment="1" applyProtection="1">
      <alignment horizontal="center" wrapText="1"/>
    </xf>
    <xf numFmtId="0" fontId="3" fillId="0" borderId="25" xfId="2" applyFont="1" applyBorder="1" applyAlignment="1" applyProtection="1">
      <alignment horizontal="left" wrapText="1"/>
    </xf>
    <xf numFmtId="1" fontId="3" fillId="0" borderId="25" xfId="2" applyNumberFormat="1" applyFont="1" applyBorder="1" applyAlignment="1" applyProtection="1">
      <alignment horizontal="center" wrapText="1"/>
    </xf>
    <xf numFmtId="0" fontId="3" fillId="0" borderId="25" xfId="2" applyFont="1" applyBorder="1" applyAlignment="1" applyProtection="1">
      <alignment horizontal="center" wrapText="1"/>
    </xf>
    <xf numFmtId="4" fontId="3" fillId="0" borderId="25" xfId="2" applyNumberFormat="1" applyFont="1" applyBorder="1" applyAlignment="1" applyProtection="1">
      <alignment horizontal="right" wrapText="1"/>
      <protection locked="0"/>
    </xf>
    <xf numFmtId="4" fontId="42" fillId="0" borderId="25" xfId="2" applyNumberFormat="1" applyFont="1" applyBorder="1" applyAlignment="1" applyProtection="1">
      <alignment horizontal="right" wrapText="1"/>
    </xf>
    <xf numFmtId="0" fontId="3" fillId="0" borderId="0" xfId="2" applyFont="1" applyBorder="1" applyProtection="1"/>
    <xf numFmtId="0" fontId="4" fillId="0" borderId="0" xfId="2" applyFont="1" applyBorder="1" applyProtection="1"/>
    <xf numFmtId="0" fontId="3" fillId="0" borderId="0" xfId="2" applyFont="1" applyBorder="1" applyAlignment="1" applyProtection="1">
      <alignment horizontal="center"/>
    </xf>
    <xf numFmtId="4" fontId="3" fillId="0" borderId="0" xfId="2" applyNumberFormat="1" applyFont="1" applyBorder="1" applyProtection="1">
      <protection locked="0"/>
    </xf>
    <xf numFmtId="4" fontId="3" fillId="0" borderId="0" xfId="2" applyNumberFormat="1" applyFont="1" applyBorder="1" applyProtection="1"/>
    <xf numFmtId="0" fontId="3" fillId="0" borderId="0" xfId="2" applyFont="1" applyBorder="1" applyProtection="1">
      <protection locked="0"/>
    </xf>
    <xf numFmtId="0" fontId="4" fillId="0" borderId="1" xfId="2" applyFont="1" applyBorder="1" applyAlignment="1" applyProtection="1">
      <alignment wrapText="1"/>
    </xf>
    <xf numFmtId="0" fontId="3" fillId="0" borderId="1" xfId="2" applyFont="1" applyBorder="1" applyAlignment="1" applyProtection="1">
      <alignment horizontal="center" wrapText="1"/>
    </xf>
    <xf numFmtId="0" fontId="3" fillId="0" borderId="1" xfId="2" applyFont="1" applyBorder="1" applyAlignment="1" applyProtection="1">
      <alignment horizontal="center" wrapText="1"/>
      <protection locked="0"/>
    </xf>
    <xf numFmtId="4" fontId="3" fillId="0" borderId="0" xfId="2" applyNumberFormat="1" applyFont="1" applyBorder="1" applyAlignment="1" applyProtection="1">
      <alignment wrapText="1"/>
    </xf>
    <xf numFmtId="4" fontId="42" fillId="0" borderId="0" xfId="2" applyNumberFormat="1" applyFont="1" applyBorder="1" applyAlignment="1" applyProtection="1">
      <alignment wrapText="1"/>
    </xf>
    <xf numFmtId="0" fontId="4" fillId="0" borderId="78" xfId="2" applyFont="1" applyBorder="1" applyProtection="1"/>
    <xf numFmtId="0" fontId="3" fillId="0" borderId="79" xfId="2" applyFont="1" applyBorder="1" applyAlignment="1" applyProtection="1">
      <alignment horizontal="center"/>
    </xf>
    <xf numFmtId="4" fontId="3" fillId="0" borderId="79" xfId="2" applyNumberFormat="1" applyFont="1" applyBorder="1" applyProtection="1"/>
    <xf numFmtId="4" fontId="4" fillId="0" borderId="80" xfId="2" applyNumberFormat="1" applyFont="1" applyBorder="1" applyProtection="1"/>
    <xf numFmtId="0" fontId="4" fillId="0" borderId="81" xfId="2" applyFont="1" applyBorder="1" applyProtection="1"/>
    <xf numFmtId="0" fontId="4" fillId="0" borderId="1" xfId="2" applyFont="1" applyBorder="1" applyAlignment="1" applyProtection="1">
      <alignment horizontal="center"/>
    </xf>
    <xf numFmtId="4" fontId="3" fillId="0" borderId="1" xfId="2" applyNumberFormat="1" applyFont="1" applyBorder="1" applyProtection="1"/>
    <xf numFmtId="4" fontId="4" fillId="0" borderId="82" xfId="2" applyNumberFormat="1" applyFont="1" applyBorder="1" applyProtection="1"/>
    <xf numFmtId="4" fontId="3" fillId="0" borderId="0" xfId="2" applyNumberFormat="1" applyFont="1" applyProtection="1"/>
    <xf numFmtId="0" fontId="3" fillId="0" borderId="0" xfId="2" applyFont="1" applyProtection="1">
      <protection locked="0"/>
    </xf>
    <xf numFmtId="0" fontId="4" fillId="0" borderId="0" xfId="2" applyFont="1" applyProtection="1"/>
    <xf numFmtId="0" fontId="4" fillId="0" borderId="0" xfId="2" applyFont="1" applyAlignment="1" applyProtection="1">
      <alignment horizontal="center"/>
    </xf>
    <xf numFmtId="0" fontId="41" fillId="0" borderId="0" xfId="2" applyFont="1" applyProtection="1"/>
    <xf numFmtId="0" fontId="44" fillId="0" borderId="0" xfId="2" applyFont="1" applyProtection="1"/>
    <xf numFmtId="0" fontId="43" fillId="0" borderId="0" xfId="2" applyFont="1" applyProtection="1"/>
    <xf numFmtId="0" fontId="43" fillId="0" borderId="0" xfId="2" applyFont="1" applyAlignment="1" applyProtection="1">
      <alignment horizontal="center"/>
    </xf>
    <xf numFmtId="4" fontId="44" fillId="0" borderId="0" xfId="2" applyNumberFormat="1" applyFont="1" applyProtection="1"/>
    <xf numFmtId="0" fontId="47" fillId="0" borderId="0" xfId="2" applyFont="1" applyProtection="1"/>
    <xf numFmtId="0" fontId="4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/>
    <xf numFmtId="4" fontId="3" fillId="0" borderId="0" xfId="2" applyNumberFormat="1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3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/>
    </xf>
    <xf numFmtId="4" fontId="3" fillId="0" borderId="0" xfId="2" applyNumberFormat="1" applyFont="1" applyBorder="1" applyAlignment="1" applyProtection="1"/>
    <xf numFmtId="0" fontId="3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2" fillId="0" borderId="0" xfId="2" applyFont="1" applyFill="1" applyBorder="1" applyAlignment="1" applyProtection="1">
      <alignment vertical="center"/>
    </xf>
    <xf numFmtId="0" fontId="48" fillId="0" borderId="0" xfId="2" applyFont="1" applyFill="1" applyBorder="1" applyAlignment="1" applyProtection="1">
      <alignment vertical="center"/>
    </xf>
    <xf numFmtId="0" fontId="42" fillId="0" borderId="0" xfId="2" applyFont="1" applyBorder="1" applyAlignment="1" applyProtection="1">
      <alignment horizontal="center" vertical="center"/>
    </xf>
    <xf numFmtId="0" fontId="42" fillId="0" borderId="0" xfId="2" applyFont="1" applyBorder="1" applyAlignment="1" applyProtection="1">
      <alignment vertical="center" wrapText="1"/>
    </xf>
    <xf numFmtId="0" fontId="42" fillId="0" borderId="0" xfId="2" applyFont="1" applyBorder="1" applyAlignment="1" applyProtection="1"/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0" fillId="0" borderId="0" xfId="0" applyBorder="1" applyProtection="1"/>
    <xf numFmtId="0" fontId="24" fillId="0" borderId="0" xfId="0" applyFont="1" applyBorder="1" applyAlignment="1" applyProtection="1">
      <alignment horizontal="left" vertical="top"/>
    </xf>
    <xf numFmtId="0" fontId="0" fillId="0" borderId="83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left" vertical="center"/>
    </xf>
    <xf numFmtId="4" fontId="49" fillId="0" borderId="0" xfId="0" applyNumberFormat="1" applyFont="1" applyBorder="1" applyAlignment="1" applyProtection="1">
      <alignment vertical="center"/>
    </xf>
    <xf numFmtId="0" fontId="50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left" vertical="center"/>
    </xf>
    <xf numFmtId="4" fontId="51" fillId="0" borderId="0" xfId="0" applyNumberFormat="1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 vertical="center"/>
    </xf>
    <xf numFmtId="169" fontId="52" fillId="0" borderId="0" xfId="0" applyNumberFormat="1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right" vertical="center"/>
    </xf>
    <xf numFmtId="4" fontId="52" fillId="0" borderId="0" xfId="0" applyNumberFormat="1" applyFont="1" applyBorder="1" applyAlignment="1" applyProtection="1">
      <alignment vertical="center"/>
    </xf>
    <xf numFmtId="0" fontId="24" fillId="4" borderId="84" xfId="0" applyFont="1" applyFill="1" applyBorder="1" applyAlignment="1" applyProtection="1">
      <alignment horizontal="left" vertical="center"/>
    </xf>
    <xf numFmtId="0" fontId="0" fillId="4" borderId="85" xfId="0" applyFont="1" applyFill="1" applyBorder="1" applyAlignment="1" applyProtection="1">
      <alignment vertical="center"/>
    </xf>
    <xf numFmtId="0" fontId="24" fillId="4" borderId="85" xfId="0" applyFont="1" applyFill="1" applyBorder="1" applyAlignment="1" applyProtection="1">
      <alignment horizontal="right" vertical="center"/>
    </xf>
    <xf numFmtId="0" fontId="24" fillId="4" borderId="85" xfId="0" applyFont="1" applyFill="1" applyBorder="1" applyAlignment="1" applyProtection="1">
      <alignment horizontal="center" vertical="center"/>
    </xf>
    <xf numFmtId="4" fontId="24" fillId="4" borderId="85" xfId="0" applyNumberFormat="1" applyFont="1" applyFill="1" applyBorder="1" applyAlignment="1" applyProtection="1">
      <alignment vertical="center"/>
    </xf>
    <xf numFmtId="4" fontId="24" fillId="4" borderId="86" xfId="0" applyNumberFormat="1" applyFont="1" applyFill="1" applyBorder="1" applyAlignment="1" applyProtection="1">
      <alignment vertical="center"/>
    </xf>
    <xf numFmtId="0" fontId="53" fillId="0" borderId="87" xfId="0" applyFont="1" applyBorder="1" applyAlignment="1" applyProtection="1">
      <alignment horizontal="left" vertical="center"/>
    </xf>
    <xf numFmtId="0" fontId="0" fillId="0" borderId="88" xfId="0" applyFont="1" applyBorder="1" applyAlignment="1" applyProtection="1">
      <alignment vertical="center"/>
    </xf>
    <xf numFmtId="0" fontId="0" fillId="0" borderId="89" xfId="0" applyBorder="1" applyProtection="1"/>
    <xf numFmtId="0" fontId="0" fillId="0" borderId="90" xfId="0" applyBorder="1" applyProtection="1"/>
    <xf numFmtId="0" fontId="54" fillId="0" borderId="91" xfId="0" applyFont="1" applyBorder="1" applyAlignment="1" applyProtection="1">
      <alignment horizontal="left" vertical="center"/>
    </xf>
    <xf numFmtId="0" fontId="0" fillId="0" borderId="65" xfId="0" applyFont="1" applyBorder="1" applyAlignment="1" applyProtection="1">
      <alignment vertical="center"/>
    </xf>
    <xf numFmtId="0" fontId="54" fillId="0" borderId="65" xfId="0" applyFont="1" applyBorder="1" applyAlignment="1" applyProtection="1">
      <alignment horizontal="left" vertical="center"/>
    </xf>
    <xf numFmtId="0" fontId="0" fillId="0" borderId="92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4" fontId="28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4" fontId="55" fillId="0" borderId="0" xfId="0" applyNumberFormat="1" applyFont="1" applyBorder="1" applyAlignment="1" applyProtection="1">
      <alignment vertical="center"/>
    </xf>
    <xf numFmtId="0" fontId="27" fillId="4" borderId="0" xfId="0" applyFont="1" applyFill="1" applyBorder="1" applyAlignment="1" applyProtection="1">
      <alignment horizontal="left" vertical="center"/>
    </xf>
    <xf numFmtId="4" fontId="27" fillId="4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4" fontId="27" fillId="0" borderId="83" xfId="0" applyNumberFormat="1" applyFont="1" applyBorder="1" applyAlignment="1" applyProtection="1"/>
    <xf numFmtId="4" fontId="24" fillId="0" borderId="83" xfId="0" applyNumberFormat="1" applyFont="1" applyBorder="1" applyAlignment="1" applyProtection="1">
      <alignment vertical="center"/>
    </xf>
    <xf numFmtId="0" fontId="31" fillId="0" borderId="0" xfId="0" applyFont="1" applyBorder="1" applyAlignment="1" applyProtection="1"/>
    <xf numFmtId="0" fontId="28" fillId="0" borderId="0" xfId="0" applyFont="1" applyBorder="1" applyAlignment="1" applyProtection="1">
      <alignment horizontal="left"/>
    </xf>
    <xf numFmtId="4" fontId="28" fillId="0" borderId="0" xfId="0" applyNumberFormat="1" applyFont="1" applyBorder="1" applyAlignment="1" applyProtection="1"/>
    <xf numFmtId="0" fontId="29" fillId="0" borderId="0" xfId="0" applyFont="1" applyBorder="1" applyAlignment="1" applyProtection="1">
      <alignment horizontal="left"/>
    </xf>
    <xf numFmtId="4" fontId="29" fillId="0" borderId="65" xfId="0" applyNumberFormat="1" applyFont="1" applyBorder="1" applyAlignment="1" applyProtection="1"/>
    <xf numFmtId="4" fontId="0" fillId="5" borderId="74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168" fontId="34" fillId="0" borderId="0" xfId="0" applyNumberFormat="1" applyFont="1" applyBorder="1" applyAlignment="1" applyProtection="1">
      <alignment vertical="center"/>
    </xf>
    <xf numFmtId="0" fontId="34" fillId="5" borderId="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168" fontId="36" fillId="0" borderId="0" xfId="0" applyNumberFormat="1" applyFont="1" applyBorder="1" applyAlignment="1" applyProtection="1">
      <alignment vertical="center"/>
    </xf>
    <xf numFmtId="0" fontId="36" fillId="5" borderId="0" xfId="0" applyFont="1" applyFill="1" applyBorder="1" applyAlignment="1" applyProtection="1">
      <alignment vertical="center"/>
      <protection locked="0"/>
    </xf>
    <xf numFmtId="0" fontId="29" fillId="5" borderId="0" xfId="0" applyFont="1" applyFill="1" applyBorder="1" applyAlignment="1" applyProtection="1">
      <alignment horizontal="left"/>
      <protection locked="0"/>
    </xf>
    <xf numFmtId="0" fontId="28" fillId="5" borderId="0" xfId="0" applyFont="1" applyFill="1" applyBorder="1" applyAlignment="1" applyProtection="1">
      <alignment horizontal="left"/>
      <protection locked="0"/>
    </xf>
    <xf numFmtId="4" fontId="28" fillId="0" borderId="83" xfId="0" applyNumberFormat="1" applyFont="1" applyBorder="1" applyAlignment="1" applyProtection="1"/>
    <xf numFmtId="4" fontId="28" fillId="0" borderId="83" xfId="0" applyNumberFormat="1" applyFont="1" applyBorder="1" applyAlignment="1" applyProtection="1">
      <alignment vertical="center"/>
    </xf>
    <xf numFmtId="4" fontId="28" fillId="0" borderId="72" xfId="0" applyNumberFormat="1" applyFont="1" applyBorder="1" applyAlignment="1" applyProtection="1"/>
    <xf numFmtId="4" fontId="28" fillId="0" borderId="72" xfId="0" applyNumberFormat="1" applyFont="1" applyBorder="1" applyAlignment="1" applyProtection="1">
      <alignment vertical="center"/>
    </xf>
    <xf numFmtId="0" fontId="18" fillId="3" borderId="34" xfId="1" applyFont="1" applyFill="1" applyBorder="1" applyAlignment="1" applyProtection="1">
      <alignment horizontal="left" wrapText="1"/>
      <protection locked="0"/>
    </xf>
    <xf numFmtId="4" fontId="3" fillId="2" borderId="8" xfId="1" applyNumberFormat="1" applyFont="1" applyFill="1" applyBorder="1" applyAlignment="1" applyProtection="1">
      <alignment horizontal="right"/>
      <protection locked="0"/>
    </xf>
    <xf numFmtId="0" fontId="3" fillId="0" borderId="9" xfId="1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18" fillId="3" borderId="60" xfId="1" applyNumberFormat="1" applyFont="1" applyFill="1" applyBorder="1" applyAlignment="1">
      <alignment horizontal="left" wrapText="1"/>
    </xf>
    <xf numFmtId="49" fontId="19" fillId="0" borderId="61" xfId="0" applyNumberFormat="1" applyFont="1" applyBorder="1" applyAlignment="1">
      <alignment horizontal="left" wrapText="1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" fillId="0" borderId="0" xfId="2" applyFont="1" applyAlignment="1" applyProtection="1">
      <alignment vertical="center" wrapText="1"/>
    </xf>
    <xf numFmtId="0" fontId="25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top" wrapText="1"/>
    </xf>
    <xf numFmtId="167" fontId="25" fillId="0" borderId="0" xfId="0" applyNumberFormat="1" applyFont="1" applyBorder="1" applyAlignment="1" applyProtection="1">
      <alignment horizontal="left" vertical="center"/>
    </xf>
    <xf numFmtId="4" fontId="52" fillId="0" borderId="0" xfId="0" applyNumberFormat="1" applyFont="1" applyBorder="1" applyAlignment="1" applyProtection="1">
      <alignment vertical="center"/>
    </xf>
    <xf numFmtId="0" fontId="25" fillId="4" borderId="72" xfId="0" applyFont="1" applyFill="1" applyBorder="1" applyAlignment="1" applyProtection="1">
      <alignment horizontal="center" vertical="center" wrapText="1"/>
    </xf>
    <xf numFmtId="0" fontId="0" fillId="0" borderId="74" xfId="0" applyFont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vertical="center"/>
    </xf>
    <xf numFmtId="0" fontId="37" fillId="0" borderId="74" xfId="0" applyFont="1" applyBorder="1" applyAlignment="1" applyProtection="1">
      <alignment horizontal="left" vertical="center" wrapText="1"/>
    </xf>
    <xf numFmtId="0" fontId="56" fillId="0" borderId="83" xfId="0" applyFont="1" applyBorder="1" applyAlignment="1" applyProtection="1">
      <alignment vertical="center" wrapText="1"/>
    </xf>
    <xf numFmtId="0" fontId="0" fillId="0" borderId="83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vertical="center"/>
    </xf>
  </cellXfs>
  <cellStyles count="3">
    <cellStyle name="Normální" xfId="0" builtinId="0"/>
    <cellStyle name="normální 2" xfId="2" xr:uid="{00000000-0005-0000-0000-000001000000}"/>
    <cellStyle name="normální_POL.XLS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tabSelected="1" workbookViewId="0">
      <selection activeCell="C10" sqref="C10:E10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78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01</v>
      </c>
      <c r="D2" s="5" t="str">
        <f>Rekapitulace!G2</f>
        <v>Revitalizace školní kuchyně VOŠZ a SZŠ 5.května 51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82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500" t="s">
        <v>292</v>
      </c>
      <c r="D8" s="500"/>
      <c r="E8" s="501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500" t="str">
        <f>Projektant</f>
        <v>pí.B.Lauterbachová - projektování pozemních staveb</v>
      </c>
      <c r="D9" s="500"/>
      <c r="E9" s="501"/>
      <c r="F9" s="13"/>
      <c r="G9" s="34"/>
      <c r="H9" s="35"/>
    </row>
    <row r="10" spans="1:57" x14ac:dyDescent="0.2">
      <c r="A10" s="29" t="s">
        <v>14</v>
      </c>
      <c r="B10" s="13"/>
      <c r="C10" s="500" t="s">
        <v>291</v>
      </c>
      <c r="D10" s="500"/>
      <c r="E10" s="500"/>
      <c r="F10" s="36"/>
      <c r="G10" s="37"/>
      <c r="H10" s="38"/>
    </row>
    <row r="11" spans="1:57" ht="13.5" customHeight="1" x14ac:dyDescent="0.2">
      <c r="A11" s="29" t="s">
        <v>15</v>
      </c>
      <c r="B11" s="13"/>
      <c r="C11" s="500" t="s">
        <v>290</v>
      </c>
      <c r="D11" s="500"/>
      <c r="E11" s="500"/>
      <c r="F11" s="39" t="s">
        <v>16</v>
      </c>
      <c r="G11" s="40" t="s">
        <v>80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502"/>
      <c r="D12" s="502"/>
      <c r="E12" s="502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Rekapitulace!A29</f>
        <v>Ztížené výrobní podmínky</v>
      </c>
      <c r="E15" s="58"/>
      <c r="F15" s="59"/>
      <c r="G15" s="56">
        <f>Rekapitulace!I29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Rekapitulace!A30</f>
        <v>Oborová přirážka</v>
      </c>
      <c r="E16" s="60"/>
      <c r="F16" s="61"/>
      <c r="G16" s="56">
        <f>Rekapitulace!I30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Rekapitulace!A31</f>
        <v>Přesun stavebních kapacit</v>
      </c>
      <c r="E17" s="60"/>
      <c r="F17" s="61"/>
      <c r="G17" s="56">
        <f>Rekapitulace!I31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Rekapitulace!A32</f>
        <v>Mimostaveništní doprava</v>
      </c>
      <c r="E18" s="60"/>
      <c r="F18" s="61"/>
      <c r="G18" s="56">
        <f>Rekapitulace!I32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Rekapitulace!A33</f>
        <v>Zařízení staveniště</v>
      </c>
      <c r="E19" s="60"/>
      <c r="F19" s="61"/>
      <c r="G19" s="56">
        <f>Rekapitulace!I33</f>
        <v>0</v>
      </c>
    </row>
    <row r="20" spans="1:7" ht="15.95" customHeight="1" x14ac:dyDescent="0.2">
      <c r="A20" s="64"/>
      <c r="B20" s="55"/>
      <c r="C20" s="56"/>
      <c r="D20" s="9" t="str">
        <f>Rekapitulace!A34</f>
        <v>Provoz investora</v>
      </c>
      <c r="E20" s="60"/>
      <c r="F20" s="61"/>
      <c r="G20" s="56">
        <f>Rekapitulace!I34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Rekapitulace!A35</f>
        <v>Kompletační činnost (IČD)</v>
      </c>
      <c r="E21" s="60"/>
      <c r="F21" s="61"/>
      <c r="G21" s="56">
        <f>Rekapitulace!I35</f>
        <v>0</v>
      </c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503" t="s">
        <v>33</v>
      </c>
      <c r="B23" s="50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505">
        <f>C23-F32</f>
        <v>0</v>
      </c>
      <c r="G30" s="506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505">
        <f>ROUND(PRODUCT(F30,C31/100),0)</f>
        <v>0</v>
      </c>
      <c r="G31" s="506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505">
        <v>0</v>
      </c>
      <c r="G32" s="506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505">
        <f>ROUND(PRODUCT(F32,C33/100),0)</f>
        <v>0</v>
      </c>
      <c r="G33" s="506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507">
        <f>ROUND(SUM(F30:F33),0)</f>
        <v>0</v>
      </c>
      <c r="G34" s="508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499"/>
      <c r="C37" s="499"/>
      <c r="D37" s="499"/>
      <c r="E37" s="499"/>
      <c r="F37" s="499"/>
      <c r="G37" s="499"/>
      <c r="H37" t="s">
        <v>5</v>
      </c>
    </row>
    <row r="38" spans="1:8" ht="12.75" customHeight="1" x14ac:dyDescent="0.2">
      <c r="A38" s="96"/>
      <c r="B38" s="499"/>
      <c r="C38" s="499"/>
      <c r="D38" s="499"/>
      <c r="E38" s="499"/>
      <c r="F38" s="499"/>
      <c r="G38" s="499"/>
      <c r="H38" t="s">
        <v>5</v>
      </c>
    </row>
    <row r="39" spans="1:8" x14ac:dyDescent="0.2">
      <c r="A39" s="96"/>
      <c r="B39" s="499"/>
      <c r="C39" s="499"/>
      <c r="D39" s="499"/>
      <c r="E39" s="499"/>
      <c r="F39" s="499"/>
      <c r="G39" s="499"/>
      <c r="H39" t="s">
        <v>5</v>
      </c>
    </row>
    <row r="40" spans="1:8" x14ac:dyDescent="0.2">
      <c r="A40" s="96"/>
      <c r="B40" s="499"/>
      <c r="C40" s="499"/>
      <c r="D40" s="499"/>
      <c r="E40" s="499"/>
      <c r="F40" s="499"/>
      <c r="G40" s="499"/>
      <c r="H40" t="s">
        <v>5</v>
      </c>
    </row>
    <row r="41" spans="1:8" x14ac:dyDescent="0.2">
      <c r="A41" s="96"/>
      <c r="B41" s="499"/>
      <c r="C41" s="499"/>
      <c r="D41" s="499"/>
      <c r="E41" s="499"/>
      <c r="F41" s="499"/>
      <c r="G41" s="499"/>
      <c r="H41" t="s">
        <v>5</v>
      </c>
    </row>
    <row r="42" spans="1:8" x14ac:dyDescent="0.2">
      <c r="A42" s="96"/>
      <c r="B42" s="499"/>
      <c r="C42" s="499"/>
      <c r="D42" s="499"/>
      <c r="E42" s="499"/>
      <c r="F42" s="499"/>
      <c r="G42" s="499"/>
      <c r="H42" t="s">
        <v>5</v>
      </c>
    </row>
    <row r="43" spans="1:8" x14ac:dyDescent="0.2">
      <c r="A43" s="96"/>
      <c r="B43" s="499"/>
      <c r="C43" s="499"/>
      <c r="D43" s="499"/>
      <c r="E43" s="499"/>
      <c r="F43" s="499"/>
      <c r="G43" s="499"/>
      <c r="H43" t="s">
        <v>5</v>
      </c>
    </row>
    <row r="44" spans="1:8" x14ac:dyDescent="0.2">
      <c r="A44" s="96"/>
      <c r="B44" s="499"/>
      <c r="C44" s="499"/>
      <c r="D44" s="499"/>
      <c r="E44" s="499"/>
      <c r="F44" s="499"/>
      <c r="G44" s="499"/>
      <c r="H44" t="s">
        <v>5</v>
      </c>
    </row>
    <row r="45" spans="1:8" ht="0.75" customHeight="1" x14ac:dyDescent="0.2">
      <c r="A45" s="96"/>
      <c r="B45" s="499"/>
      <c r="C45" s="499"/>
      <c r="D45" s="499"/>
      <c r="E45" s="499"/>
      <c r="F45" s="499"/>
      <c r="G45" s="499"/>
      <c r="H45" t="s">
        <v>5</v>
      </c>
    </row>
    <row r="46" spans="1:8" x14ac:dyDescent="0.2">
      <c r="B46" s="509"/>
      <c r="C46" s="509"/>
      <c r="D46" s="509"/>
      <c r="E46" s="509"/>
      <c r="F46" s="509"/>
      <c r="G46" s="509"/>
    </row>
    <row r="47" spans="1:8" x14ac:dyDescent="0.2">
      <c r="B47" s="509"/>
      <c r="C47" s="509"/>
      <c r="D47" s="509"/>
      <c r="E47" s="509"/>
      <c r="F47" s="509"/>
      <c r="G47" s="509"/>
    </row>
    <row r="48" spans="1:8" x14ac:dyDescent="0.2">
      <c r="B48" s="509"/>
      <c r="C48" s="509"/>
      <c r="D48" s="509"/>
      <c r="E48" s="509"/>
      <c r="F48" s="509"/>
      <c r="G48" s="509"/>
    </row>
    <row r="49" spans="2:7" x14ac:dyDescent="0.2">
      <c r="B49" s="509"/>
      <c r="C49" s="509"/>
      <c r="D49" s="509"/>
      <c r="E49" s="509"/>
      <c r="F49" s="509"/>
      <c r="G49" s="509"/>
    </row>
    <row r="50" spans="2:7" x14ac:dyDescent="0.2">
      <c r="B50" s="509"/>
      <c r="C50" s="509"/>
      <c r="D50" s="509"/>
      <c r="E50" s="509"/>
      <c r="F50" s="509"/>
      <c r="G50" s="509"/>
    </row>
    <row r="51" spans="2:7" x14ac:dyDescent="0.2">
      <c r="B51" s="509"/>
      <c r="C51" s="509"/>
      <c r="D51" s="509"/>
      <c r="E51" s="509"/>
      <c r="F51" s="509"/>
      <c r="G51" s="509"/>
    </row>
    <row r="52" spans="2:7" x14ac:dyDescent="0.2">
      <c r="B52" s="509"/>
      <c r="C52" s="509"/>
      <c r="D52" s="509"/>
      <c r="E52" s="509"/>
      <c r="F52" s="509"/>
      <c r="G52" s="509"/>
    </row>
    <row r="53" spans="2:7" x14ac:dyDescent="0.2">
      <c r="B53" s="509"/>
      <c r="C53" s="509"/>
      <c r="D53" s="509"/>
      <c r="E53" s="509"/>
      <c r="F53" s="509"/>
      <c r="G53" s="509"/>
    </row>
    <row r="54" spans="2:7" x14ac:dyDescent="0.2">
      <c r="B54" s="509"/>
      <c r="C54" s="509"/>
      <c r="D54" s="509"/>
      <c r="E54" s="509"/>
      <c r="F54" s="509"/>
      <c r="G54" s="509"/>
    </row>
    <row r="55" spans="2:7" x14ac:dyDescent="0.2">
      <c r="B55" s="509"/>
      <c r="C55" s="509"/>
      <c r="D55" s="509"/>
      <c r="E55" s="509"/>
      <c r="F55" s="509"/>
      <c r="G55" s="509"/>
    </row>
  </sheetData>
  <sheetProtection password="CC49" sheet="1" objects="1" scenarios="1"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88"/>
  <sheetViews>
    <sheetView workbookViewId="0">
      <selection activeCell="E16" sqref="E1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510" t="s">
        <v>49</v>
      </c>
      <c r="B1" s="511"/>
      <c r="C1" s="97" t="str">
        <f>CONCATENATE(cislostavby," ",nazevstavby)</f>
        <v>Lau1801 Revitalizace školní kuchyně VOŠZ a SZŠ 5.května 51</v>
      </c>
      <c r="D1" s="98"/>
      <c r="E1" s="99"/>
      <c r="F1" s="98"/>
      <c r="G1" s="100" t="s">
        <v>50</v>
      </c>
      <c r="H1" s="101" t="s">
        <v>82</v>
      </c>
      <c r="I1" s="102"/>
    </row>
    <row r="2" spans="1:9" ht="13.5" thickBot="1" x14ac:dyDescent="0.25">
      <c r="A2" s="512" t="s">
        <v>51</v>
      </c>
      <c r="B2" s="513"/>
      <c r="C2" s="103" t="str">
        <f>CONCATENATE(cisloobjektu," ",nazevobjektu)</f>
        <v>01 Revitalizace školní kuchyně VOŠZ a SZŠ 5.května 51</v>
      </c>
      <c r="D2" s="104"/>
      <c r="E2" s="105"/>
      <c r="F2" s="104"/>
      <c r="G2" s="514" t="s">
        <v>81</v>
      </c>
      <c r="H2" s="515"/>
      <c r="I2" s="516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30</v>
      </c>
    </row>
    <row r="7" spans="1:9" s="35" customFormat="1" x14ac:dyDescent="0.2">
      <c r="A7" s="198" t="str">
        <f>Položky!B7</f>
        <v>3</v>
      </c>
      <c r="B7" s="115" t="str">
        <f>Položky!C7</f>
        <v>Svislé a kompletní konstrukce</v>
      </c>
      <c r="C7" s="66"/>
      <c r="D7" s="116"/>
      <c r="E7" s="199">
        <f>Položky!BA27</f>
        <v>0</v>
      </c>
      <c r="F7" s="200">
        <f>Položky!BB27</f>
        <v>0</v>
      </c>
      <c r="G7" s="200">
        <f>Položky!BC27</f>
        <v>0</v>
      </c>
      <c r="H7" s="200">
        <f>Položky!BD27</f>
        <v>0</v>
      </c>
      <c r="I7" s="201">
        <f>Položky!BE27</f>
        <v>0</v>
      </c>
    </row>
    <row r="8" spans="1:9" s="35" customFormat="1" x14ac:dyDescent="0.2">
      <c r="A8" s="198" t="str">
        <f>Položky!B28</f>
        <v>4</v>
      </c>
      <c r="B8" s="115" t="str">
        <f>Položky!C28</f>
        <v>Vodorovné konstrukce</v>
      </c>
      <c r="C8" s="66"/>
      <c r="D8" s="116"/>
      <c r="E8" s="199">
        <f>Položky!BA36</f>
        <v>0</v>
      </c>
      <c r="F8" s="200">
        <f>Položky!BB36</f>
        <v>0</v>
      </c>
      <c r="G8" s="200">
        <f>Položky!BC36</f>
        <v>0</v>
      </c>
      <c r="H8" s="200">
        <f>Položky!BD36</f>
        <v>0</v>
      </c>
      <c r="I8" s="201">
        <f>Položky!BE36</f>
        <v>0</v>
      </c>
    </row>
    <row r="9" spans="1:9" s="35" customFormat="1" x14ac:dyDescent="0.2">
      <c r="A9" s="198" t="str">
        <f>Položky!B37</f>
        <v>61</v>
      </c>
      <c r="B9" s="115" t="str">
        <f>Položky!C37</f>
        <v>Upravy povrchů vnitřní</v>
      </c>
      <c r="C9" s="66"/>
      <c r="D9" s="116"/>
      <c r="E9" s="199">
        <f>Položky!BA50</f>
        <v>0</v>
      </c>
      <c r="F9" s="200">
        <f>Položky!BB50</f>
        <v>0</v>
      </c>
      <c r="G9" s="200">
        <f>Položky!BC50</f>
        <v>0</v>
      </c>
      <c r="H9" s="200">
        <f>Položky!BD50</f>
        <v>0</v>
      </c>
      <c r="I9" s="201">
        <f>Položky!BE50</f>
        <v>0</v>
      </c>
    </row>
    <row r="10" spans="1:9" s="35" customFormat="1" x14ac:dyDescent="0.2">
      <c r="A10" s="198" t="str">
        <f>Položky!B51</f>
        <v>63</v>
      </c>
      <c r="B10" s="115" t="str">
        <f>Položky!C51</f>
        <v>Podlahy a podlahové konstrukce</v>
      </c>
      <c r="C10" s="66"/>
      <c r="D10" s="116"/>
      <c r="E10" s="199">
        <f>Položky!BA59</f>
        <v>0</v>
      </c>
      <c r="F10" s="200">
        <f>Položky!BB59</f>
        <v>0</v>
      </c>
      <c r="G10" s="200">
        <f>Položky!BC59</f>
        <v>0</v>
      </c>
      <c r="H10" s="200">
        <f>Položky!BD59</f>
        <v>0</v>
      </c>
      <c r="I10" s="201">
        <f>Položky!BE59</f>
        <v>0</v>
      </c>
    </row>
    <row r="11" spans="1:9" s="35" customFormat="1" x14ac:dyDescent="0.2">
      <c r="A11" s="198" t="s">
        <v>734</v>
      </c>
      <c r="B11" s="115" t="str">
        <f>Položky!C60</f>
        <v>Dokončovací konstrukce na pozemních stavbách</v>
      </c>
      <c r="C11" s="66"/>
      <c r="D11" s="116"/>
      <c r="E11" s="199">
        <f>Položky!BA63</f>
        <v>0</v>
      </c>
      <c r="F11" s="200">
        <v>0</v>
      </c>
      <c r="G11" s="200">
        <v>0</v>
      </c>
      <c r="H11" s="200">
        <v>0</v>
      </c>
      <c r="I11" s="201">
        <v>0</v>
      </c>
    </row>
    <row r="12" spans="1:9" s="35" customFormat="1" x14ac:dyDescent="0.2">
      <c r="A12" s="198" t="str">
        <f>Položky!B64</f>
        <v>96</v>
      </c>
      <c r="B12" s="115" t="str">
        <f>Položky!C64</f>
        <v>Bourání konstrukcí</v>
      </c>
      <c r="C12" s="66"/>
      <c r="D12" s="116"/>
      <c r="E12" s="199">
        <f>Položky!BA81</f>
        <v>0</v>
      </c>
      <c r="F12" s="200">
        <f>Položky!BB81</f>
        <v>0</v>
      </c>
      <c r="G12" s="200">
        <f>Položky!BC81</f>
        <v>0</v>
      </c>
      <c r="H12" s="200">
        <f>Položky!BD81</f>
        <v>0</v>
      </c>
      <c r="I12" s="201">
        <f>Položky!BE81</f>
        <v>0</v>
      </c>
    </row>
    <row r="13" spans="1:9" s="35" customFormat="1" x14ac:dyDescent="0.2">
      <c r="A13" s="198" t="str">
        <f>Položky!B82</f>
        <v>97</v>
      </c>
      <c r="B13" s="115" t="str">
        <f>Položky!C82</f>
        <v>Prorážení otvorů</v>
      </c>
      <c r="C13" s="66"/>
      <c r="D13" s="116"/>
      <c r="E13" s="199">
        <f>Položky!BA106</f>
        <v>0</v>
      </c>
      <c r="F13" s="200">
        <f>Položky!BB106</f>
        <v>0</v>
      </c>
      <c r="G13" s="200">
        <f>Položky!BC106</f>
        <v>0</v>
      </c>
      <c r="H13" s="200">
        <f>Položky!BD106</f>
        <v>0</v>
      </c>
      <c r="I13" s="201">
        <f>Položky!BE106</f>
        <v>0</v>
      </c>
    </row>
    <row r="14" spans="1:9" s="35" customFormat="1" x14ac:dyDescent="0.2">
      <c r="A14" s="198" t="str">
        <f>Položky!B107</f>
        <v>99</v>
      </c>
      <c r="B14" s="115" t="str">
        <f>Položky!C107</f>
        <v>Staveništní přesun hmot</v>
      </c>
      <c r="C14" s="66"/>
      <c r="D14" s="116"/>
      <c r="E14" s="199">
        <f>Položky!BA109</f>
        <v>0</v>
      </c>
      <c r="F14" s="200">
        <f>Položky!BB109</f>
        <v>0</v>
      </c>
      <c r="G14" s="200">
        <f>Položky!BC109</f>
        <v>0</v>
      </c>
      <c r="H14" s="200">
        <f>Položky!BD109</f>
        <v>0</v>
      </c>
      <c r="I14" s="201">
        <f>Položky!BE109</f>
        <v>0</v>
      </c>
    </row>
    <row r="15" spans="1:9" s="35" customFormat="1" x14ac:dyDescent="0.2">
      <c r="A15" s="198" t="str">
        <f>Položky!B110</f>
        <v>711</v>
      </c>
      <c r="B15" s="115" t="str">
        <f>Položky!C110</f>
        <v>Izolace proti vodě</v>
      </c>
      <c r="C15" s="66"/>
      <c r="D15" s="116"/>
      <c r="E15" s="199">
        <f>Položky!BA119</f>
        <v>0</v>
      </c>
      <c r="F15" s="200">
        <f>Položky!BB119</f>
        <v>0</v>
      </c>
      <c r="G15" s="200">
        <f>Položky!BC119</f>
        <v>0</v>
      </c>
      <c r="H15" s="200">
        <f>Položky!BD119</f>
        <v>0</v>
      </c>
      <c r="I15" s="201">
        <f>Položky!BE119</f>
        <v>0</v>
      </c>
    </row>
    <row r="16" spans="1:9" s="35" customFormat="1" x14ac:dyDescent="0.2">
      <c r="A16" s="198" t="str">
        <f>Položky!B120</f>
        <v>720</v>
      </c>
      <c r="B16" s="115" t="str">
        <f>Položky!C120</f>
        <v>Zdravotechnická instalace</v>
      </c>
      <c r="C16" s="66"/>
      <c r="D16" s="116"/>
      <c r="E16" s="199">
        <f>Položky!BA123</f>
        <v>0</v>
      </c>
      <c r="F16" s="200">
        <f>Položky!BB123</f>
        <v>0</v>
      </c>
      <c r="G16" s="200">
        <f>Položky!BC123</f>
        <v>0</v>
      </c>
      <c r="H16" s="200">
        <f>Položky!BD123</f>
        <v>0</v>
      </c>
      <c r="I16" s="201">
        <f>Položky!BE123</f>
        <v>0</v>
      </c>
    </row>
    <row r="17" spans="1:57" s="35" customFormat="1" x14ac:dyDescent="0.2">
      <c r="A17" s="198" t="str">
        <f>Položky!B124</f>
        <v>771</v>
      </c>
      <c r="B17" s="115" t="str">
        <f>Položky!C124</f>
        <v>Podlahy z dlaždic a obklady</v>
      </c>
      <c r="C17" s="66"/>
      <c r="D17" s="116"/>
      <c r="E17" s="199">
        <f>Položky!BA136</f>
        <v>0</v>
      </c>
      <c r="F17" s="200">
        <f>Položky!BB136</f>
        <v>0</v>
      </c>
      <c r="G17" s="200">
        <f>Položky!BC136</f>
        <v>0</v>
      </c>
      <c r="H17" s="200">
        <f>Položky!BD136</f>
        <v>0</v>
      </c>
      <c r="I17" s="201">
        <f>Položky!BE136</f>
        <v>0</v>
      </c>
    </row>
    <row r="18" spans="1:57" s="35" customFormat="1" x14ac:dyDescent="0.2">
      <c r="A18" s="198" t="str">
        <f>Položky!B137</f>
        <v>781</v>
      </c>
      <c r="B18" s="115" t="str">
        <f>Položky!C137</f>
        <v>Obklady keramické</v>
      </c>
      <c r="C18" s="66"/>
      <c r="D18" s="116"/>
      <c r="E18" s="199">
        <f>Položky!BA145</f>
        <v>0</v>
      </c>
      <c r="F18" s="200">
        <f>Položky!BB145</f>
        <v>0</v>
      </c>
      <c r="G18" s="200">
        <f>Položky!BC145</f>
        <v>0</v>
      </c>
      <c r="H18" s="200">
        <f>Položky!BD145</f>
        <v>0</v>
      </c>
      <c r="I18" s="201">
        <f>Položky!BE145</f>
        <v>0</v>
      </c>
    </row>
    <row r="19" spans="1:57" s="35" customFormat="1" x14ac:dyDescent="0.2">
      <c r="A19" s="198" t="str">
        <f>Položky!B146</f>
        <v>783</v>
      </c>
      <c r="B19" s="115" t="str">
        <f>Položky!C146</f>
        <v>Nátěry</v>
      </c>
      <c r="C19" s="66"/>
      <c r="D19" s="116"/>
      <c r="E19" s="199">
        <f>Položky!BA152</f>
        <v>0</v>
      </c>
      <c r="F19" s="200">
        <f>Položky!BB152</f>
        <v>0</v>
      </c>
      <c r="G19" s="200">
        <f>Položky!BC152</f>
        <v>0</v>
      </c>
      <c r="H19" s="200">
        <f>Položky!BD152</f>
        <v>0</v>
      </c>
      <c r="I19" s="201">
        <f>Položky!BE152</f>
        <v>0</v>
      </c>
    </row>
    <row r="20" spans="1:57" s="35" customFormat="1" x14ac:dyDescent="0.2">
      <c r="A20" s="198" t="str">
        <f>Položky!B153</f>
        <v>784</v>
      </c>
      <c r="B20" s="115" t="str">
        <f>Položky!C153</f>
        <v>Malby</v>
      </c>
      <c r="C20" s="66"/>
      <c r="D20" s="116"/>
      <c r="E20" s="199">
        <f>Položky!BA161</f>
        <v>0</v>
      </c>
      <c r="F20" s="200">
        <f>Položky!BB161</f>
        <v>0</v>
      </c>
      <c r="G20" s="200">
        <f>Položky!BC161</f>
        <v>0</v>
      </c>
      <c r="H20" s="200">
        <f>Položky!BD161</f>
        <v>0</v>
      </c>
      <c r="I20" s="201">
        <f>Položky!BE161</f>
        <v>0</v>
      </c>
    </row>
    <row r="21" spans="1:57" s="35" customFormat="1" x14ac:dyDescent="0.2">
      <c r="A21" s="198" t="str">
        <f>Položky!B162</f>
        <v>791</v>
      </c>
      <c r="B21" s="115" t="str">
        <f>Položky!C162</f>
        <v>Montáž zařízení velkokuchyní</v>
      </c>
      <c r="C21" s="66"/>
      <c r="D21" s="116"/>
      <c r="E21" s="199">
        <f>Položky!BA164</f>
        <v>0</v>
      </c>
      <c r="F21" s="200">
        <f>Položky!BB164</f>
        <v>0</v>
      </c>
      <c r="G21" s="200">
        <f>Položky!BC164</f>
        <v>0</v>
      </c>
      <c r="H21" s="200">
        <f>Položky!BD164</f>
        <v>0</v>
      </c>
      <c r="I21" s="201">
        <f>Položky!BE164</f>
        <v>0</v>
      </c>
    </row>
    <row r="22" spans="1:57" s="35" customFormat="1" x14ac:dyDescent="0.2">
      <c r="A22" s="198" t="str">
        <f>Položky!B165</f>
        <v>M21</v>
      </c>
      <c r="B22" s="115" t="str">
        <f>Položky!C165</f>
        <v>Elektromontáže</v>
      </c>
      <c r="C22" s="66"/>
      <c r="D22" s="116"/>
      <c r="E22" s="199">
        <f>Položky!BA168</f>
        <v>0</v>
      </c>
      <c r="F22" s="200">
        <f>Položky!BB168</f>
        <v>0</v>
      </c>
      <c r="G22" s="200">
        <f>Položky!BC168</f>
        <v>0</v>
      </c>
      <c r="H22" s="200">
        <f>Položky!BD168</f>
        <v>0</v>
      </c>
      <c r="I22" s="201">
        <f>Položky!BE168</f>
        <v>0</v>
      </c>
    </row>
    <row r="23" spans="1:57" s="35" customFormat="1" ht="13.5" thickBot="1" x14ac:dyDescent="0.25">
      <c r="A23" s="198" t="str">
        <f>Položky!B169</f>
        <v>D96</v>
      </c>
      <c r="B23" s="115" t="str">
        <f>Položky!C169</f>
        <v>Přesuny suti a vybouraných hmot</v>
      </c>
      <c r="C23" s="66"/>
      <c r="D23" s="116"/>
      <c r="E23" s="199">
        <f>Položky!BA178</f>
        <v>0</v>
      </c>
      <c r="F23" s="200">
        <f>Položky!BB178</f>
        <v>0</v>
      </c>
      <c r="G23" s="200">
        <f>Položky!BC178</f>
        <v>0</v>
      </c>
      <c r="H23" s="200">
        <f>Položky!BD178</f>
        <v>0</v>
      </c>
      <c r="I23" s="201">
        <f>Položky!BE178</f>
        <v>0</v>
      </c>
    </row>
    <row r="24" spans="1:57" s="123" customFormat="1" ht="13.5" thickBot="1" x14ac:dyDescent="0.25">
      <c r="A24" s="117"/>
      <c r="B24" s="118" t="s">
        <v>58</v>
      </c>
      <c r="C24" s="118"/>
      <c r="D24" s="119"/>
      <c r="E24" s="120">
        <f>SUM(E7:E23)</f>
        <v>0</v>
      </c>
      <c r="F24" s="121">
        <f>SUM(F7:F23)</f>
        <v>0</v>
      </c>
      <c r="G24" s="121">
        <f>SUM(G7:G23)</f>
        <v>0</v>
      </c>
      <c r="H24" s="121">
        <f>SUM(H7:H23)</f>
        <v>0</v>
      </c>
      <c r="I24" s="122">
        <f>SUM(I7:I23)</f>
        <v>0</v>
      </c>
    </row>
    <row r="25" spans="1:57" x14ac:dyDescent="0.2">
      <c r="A25" s="66"/>
      <c r="B25" s="66"/>
      <c r="C25" s="66"/>
      <c r="D25" s="66"/>
      <c r="E25" s="66"/>
      <c r="F25" s="66"/>
      <c r="G25" s="66"/>
      <c r="H25" s="66"/>
      <c r="I25" s="66"/>
    </row>
    <row r="26" spans="1:57" ht="19.5" customHeight="1" x14ac:dyDescent="0.25">
      <c r="A26" s="107" t="s">
        <v>59</v>
      </c>
      <c r="B26" s="107"/>
      <c r="C26" s="107"/>
      <c r="D26" s="107"/>
      <c r="E26" s="107"/>
      <c r="F26" s="107"/>
      <c r="G26" s="124"/>
      <c r="H26" s="107"/>
      <c r="I26" s="107"/>
      <c r="BA26" s="41"/>
      <c r="BB26" s="41"/>
      <c r="BC26" s="41"/>
      <c r="BD26" s="41"/>
      <c r="BE26" s="41"/>
    </row>
    <row r="27" spans="1:57" ht="13.5" thickBot="1" x14ac:dyDescent="0.25">
      <c r="A27" s="77"/>
      <c r="B27" s="77"/>
      <c r="C27" s="77"/>
      <c r="D27" s="77"/>
      <c r="E27" s="77"/>
      <c r="F27" s="77"/>
      <c r="G27" s="77"/>
      <c r="H27" s="77"/>
      <c r="I27" s="77"/>
    </row>
    <row r="28" spans="1:57" x14ac:dyDescent="0.2">
      <c r="A28" s="71" t="s">
        <v>60</v>
      </c>
      <c r="B28" s="72"/>
      <c r="C28" s="72"/>
      <c r="D28" s="125"/>
      <c r="E28" s="126" t="s">
        <v>61</v>
      </c>
      <c r="F28" s="127" t="s">
        <v>62</v>
      </c>
      <c r="G28" s="128" t="s">
        <v>63</v>
      </c>
      <c r="H28" s="129"/>
      <c r="I28" s="130" t="s">
        <v>61</v>
      </c>
    </row>
    <row r="29" spans="1:57" x14ac:dyDescent="0.2">
      <c r="A29" s="64" t="s">
        <v>282</v>
      </c>
      <c r="B29" s="55"/>
      <c r="C29" s="55"/>
      <c r="D29" s="131"/>
      <c r="E29" s="132"/>
      <c r="F29" s="133"/>
      <c r="G29" s="134">
        <f t="shared" ref="G29:G36" si="0">CHOOSE(BA29+1,HSV+PSV,HSV+PSV+Mont,HSV+PSV+Dodavka+Mont,HSV,PSV,Mont,Dodavka,Mont+Dodavka,0)</f>
        <v>0</v>
      </c>
      <c r="H29" s="135"/>
      <c r="I29" s="136">
        <f t="shared" ref="I29:I36" si="1">E29+F29*G29/100</f>
        <v>0</v>
      </c>
      <c r="BA29">
        <v>2</v>
      </c>
    </row>
    <row r="30" spans="1:57" x14ac:dyDescent="0.2">
      <c r="A30" s="64" t="s">
        <v>283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7" x14ac:dyDescent="0.2">
      <c r="A31" s="64" t="s">
        <v>284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7" x14ac:dyDescent="0.2">
      <c r="A32" s="64" t="s">
        <v>285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53" x14ac:dyDescent="0.2">
      <c r="A33" s="64" t="s">
        <v>286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2</v>
      </c>
    </row>
    <row r="34" spans="1:53" x14ac:dyDescent="0.2">
      <c r="A34" s="64" t="s">
        <v>287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x14ac:dyDescent="0.2">
      <c r="A35" s="64" t="s">
        <v>288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53" x14ac:dyDescent="0.2">
      <c r="A36" s="64" t="s">
        <v>289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53" ht="13.5" thickBot="1" x14ac:dyDescent="0.25">
      <c r="A37" s="137"/>
      <c r="B37" s="138" t="s">
        <v>64</v>
      </c>
      <c r="C37" s="139"/>
      <c r="D37" s="140"/>
      <c r="E37" s="141"/>
      <c r="F37" s="142"/>
      <c r="G37" s="142"/>
      <c r="H37" s="517">
        <f>SUM(I29:I36)</f>
        <v>0</v>
      </c>
      <c r="I37" s="518"/>
    </row>
    <row r="39" spans="1:53" x14ac:dyDescent="0.2">
      <c r="B39" s="123"/>
      <c r="F39" s="143"/>
      <c r="G39" s="144"/>
      <c r="H39" s="144"/>
      <c r="I39" s="145"/>
    </row>
    <row r="40" spans="1:53" x14ac:dyDescent="0.2">
      <c r="F40" s="143"/>
      <c r="G40" s="144"/>
      <c r="H40" s="144"/>
      <c r="I40" s="145"/>
    </row>
    <row r="41" spans="1:53" x14ac:dyDescent="0.2">
      <c r="F41" s="143"/>
      <c r="G41" s="144"/>
      <c r="H41" s="144"/>
      <c r="I41" s="145"/>
    </row>
    <row r="42" spans="1:53" x14ac:dyDescent="0.2">
      <c r="F42" s="143"/>
      <c r="G42" s="144"/>
      <c r="H42" s="144"/>
      <c r="I42" s="145"/>
    </row>
    <row r="43" spans="1:53" x14ac:dyDescent="0.2">
      <c r="F43" s="143"/>
      <c r="G43" s="144"/>
      <c r="H43" s="144"/>
      <c r="I43" s="145"/>
    </row>
    <row r="44" spans="1:53" x14ac:dyDescent="0.2">
      <c r="F44" s="143"/>
      <c r="G44" s="144"/>
      <c r="H44" s="144"/>
      <c r="I44" s="145"/>
    </row>
    <row r="45" spans="1:53" x14ac:dyDescent="0.2"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  <row r="87" spans="6:9" x14ac:dyDescent="0.2">
      <c r="F87" s="143"/>
      <c r="G87" s="144"/>
      <c r="H87" s="144"/>
      <c r="I87" s="145"/>
    </row>
    <row r="88" spans="6:9" x14ac:dyDescent="0.2">
      <c r="F88" s="143"/>
      <c r="G88" s="144"/>
      <c r="H88" s="144"/>
      <c r="I88" s="145"/>
    </row>
  </sheetData>
  <sheetProtection password="CC49" sheet="1" objects="1" scenarios="1"/>
  <mergeCells count="4">
    <mergeCell ref="A1:B1"/>
    <mergeCell ref="A2:B2"/>
    <mergeCell ref="G2:I2"/>
    <mergeCell ref="H37:I3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Z251"/>
  <sheetViews>
    <sheetView showGridLines="0" showZeros="0" topLeftCell="A46" zoomScaleNormal="100" workbookViewId="0">
      <selection activeCell="E62" sqref="E62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2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521" t="s">
        <v>79</v>
      </c>
      <c r="B1" s="521"/>
      <c r="C1" s="521"/>
      <c r="D1" s="521"/>
      <c r="E1" s="521"/>
      <c r="F1" s="521"/>
      <c r="G1" s="521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510" t="s">
        <v>49</v>
      </c>
      <c r="B3" s="511"/>
      <c r="C3" s="97" t="str">
        <f>CONCATENATE(cislostavby," ",nazevstavby)</f>
        <v>Lau1801 Revitalizace školní kuchyně VOŠZ a SZŠ 5.května 51</v>
      </c>
      <c r="D3" s="151"/>
      <c r="E3" s="152" t="s">
        <v>65</v>
      </c>
      <c r="F3" s="153" t="str">
        <f>Rekapitulace!H1</f>
        <v>01</v>
      </c>
      <c r="G3" s="154"/>
    </row>
    <row r="4" spans="1:104" ht="13.5" thickBot="1" x14ac:dyDescent="0.25">
      <c r="A4" s="522" t="s">
        <v>51</v>
      </c>
      <c r="B4" s="513"/>
      <c r="C4" s="103" t="str">
        <f>CONCATENATE(cisloobjektu," ",nazevobjektu)</f>
        <v>01 Revitalizace školní kuchyně VOŠZ a SZŠ 5.května 51</v>
      </c>
      <c r="D4" s="155"/>
      <c r="E4" s="523" t="str">
        <f>Rekapitulace!G2</f>
        <v>Revitalizace školní kuchyně VOŠZ a SZŠ 5.května 51</v>
      </c>
      <c r="F4" s="524"/>
      <c r="G4" s="525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04" x14ac:dyDescent="0.2">
      <c r="A7" s="163" t="s">
        <v>73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85</v>
      </c>
      <c r="C8" s="173" t="s">
        <v>86</v>
      </c>
      <c r="D8" s="174" t="s">
        <v>87</v>
      </c>
      <c r="E8" s="175">
        <v>3</v>
      </c>
      <c r="F8" s="202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1.469E-2</v>
      </c>
    </row>
    <row r="9" spans="1:104" x14ac:dyDescent="0.2">
      <c r="A9" s="177"/>
      <c r="B9" s="179"/>
      <c r="C9" s="519" t="s">
        <v>88</v>
      </c>
      <c r="D9" s="520"/>
      <c r="E9" s="180">
        <v>0</v>
      </c>
      <c r="F9" s="496"/>
      <c r="G9" s="181"/>
      <c r="M9" s="178" t="s">
        <v>88</v>
      </c>
      <c r="O9" s="170"/>
    </row>
    <row r="10" spans="1:104" x14ac:dyDescent="0.2">
      <c r="A10" s="177"/>
      <c r="B10" s="179"/>
      <c r="C10" s="519" t="s">
        <v>89</v>
      </c>
      <c r="D10" s="520"/>
      <c r="E10" s="180">
        <v>2</v>
      </c>
      <c r="F10" s="496"/>
      <c r="G10" s="181"/>
      <c r="M10" s="178">
        <v>2</v>
      </c>
      <c r="O10" s="170"/>
    </row>
    <row r="11" spans="1:104" x14ac:dyDescent="0.2">
      <c r="A11" s="177"/>
      <c r="B11" s="179"/>
      <c r="C11" s="519" t="s">
        <v>90</v>
      </c>
      <c r="D11" s="520"/>
      <c r="E11" s="180">
        <v>0</v>
      </c>
      <c r="F11" s="496"/>
      <c r="G11" s="181"/>
      <c r="M11" s="178" t="s">
        <v>90</v>
      </c>
      <c r="O11" s="170"/>
    </row>
    <row r="12" spans="1:104" x14ac:dyDescent="0.2">
      <c r="A12" s="177"/>
      <c r="B12" s="179"/>
      <c r="C12" s="519" t="s">
        <v>74</v>
      </c>
      <c r="D12" s="520"/>
      <c r="E12" s="180">
        <v>1</v>
      </c>
      <c r="F12" s="496"/>
      <c r="G12" s="181"/>
      <c r="M12" s="178">
        <v>1</v>
      </c>
      <c r="O12" s="170"/>
    </row>
    <row r="13" spans="1:104" x14ac:dyDescent="0.2">
      <c r="A13" s="171">
        <v>2</v>
      </c>
      <c r="B13" s="172" t="s">
        <v>91</v>
      </c>
      <c r="C13" s="173" t="s">
        <v>92</v>
      </c>
      <c r="D13" s="174" t="s">
        <v>87</v>
      </c>
      <c r="E13" s="175">
        <v>16</v>
      </c>
      <c r="F13" s="202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0">
        <v>1</v>
      </c>
      <c r="CB13" s="170">
        <v>1</v>
      </c>
      <c r="CZ13" s="146">
        <v>6.9199999999999999E-3</v>
      </c>
    </row>
    <row r="14" spans="1:104" x14ac:dyDescent="0.2">
      <c r="A14" s="177"/>
      <c r="B14" s="179"/>
      <c r="C14" s="519" t="s">
        <v>93</v>
      </c>
      <c r="D14" s="520"/>
      <c r="E14" s="180">
        <v>0</v>
      </c>
      <c r="F14" s="496"/>
      <c r="G14" s="181"/>
      <c r="M14" s="178" t="s">
        <v>93</v>
      </c>
      <c r="O14" s="170"/>
    </row>
    <row r="15" spans="1:104" x14ac:dyDescent="0.2">
      <c r="A15" s="177"/>
      <c r="B15" s="179"/>
      <c r="C15" s="519" t="s">
        <v>83</v>
      </c>
      <c r="D15" s="520"/>
      <c r="E15" s="180">
        <v>3</v>
      </c>
      <c r="F15" s="496"/>
      <c r="G15" s="181"/>
      <c r="M15" s="178">
        <v>3</v>
      </c>
      <c r="O15" s="170"/>
    </row>
    <row r="16" spans="1:104" x14ac:dyDescent="0.2">
      <c r="A16" s="177"/>
      <c r="B16" s="179"/>
      <c r="C16" s="519" t="s">
        <v>88</v>
      </c>
      <c r="D16" s="520"/>
      <c r="E16" s="180">
        <v>0</v>
      </c>
      <c r="F16" s="496"/>
      <c r="G16" s="181"/>
      <c r="M16" s="178" t="s">
        <v>88</v>
      </c>
      <c r="O16" s="170"/>
    </row>
    <row r="17" spans="1:104" x14ac:dyDescent="0.2">
      <c r="A17" s="177"/>
      <c r="B17" s="179"/>
      <c r="C17" s="519" t="s">
        <v>94</v>
      </c>
      <c r="D17" s="520"/>
      <c r="E17" s="180">
        <v>5</v>
      </c>
      <c r="F17" s="496"/>
      <c r="G17" s="181"/>
      <c r="M17" s="178">
        <v>5</v>
      </c>
      <c r="O17" s="170"/>
    </row>
    <row r="18" spans="1:104" x14ac:dyDescent="0.2">
      <c r="A18" s="177"/>
      <c r="B18" s="179"/>
      <c r="C18" s="519" t="s">
        <v>90</v>
      </c>
      <c r="D18" s="520"/>
      <c r="E18" s="180">
        <v>0</v>
      </c>
      <c r="F18" s="496"/>
      <c r="G18" s="181"/>
      <c r="M18" s="178" t="s">
        <v>90</v>
      </c>
      <c r="O18" s="170"/>
    </row>
    <row r="19" spans="1:104" x14ac:dyDescent="0.2">
      <c r="A19" s="177"/>
      <c r="B19" s="179"/>
      <c r="C19" s="519" t="s">
        <v>95</v>
      </c>
      <c r="D19" s="520"/>
      <c r="E19" s="180">
        <v>8</v>
      </c>
      <c r="F19" s="496"/>
      <c r="G19" s="181"/>
      <c r="M19" s="178">
        <v>8</v>
      </c>
      <c r="O19" s="170"/>
    </row>
    <row r="20" spans="1:104" x14ac:dyDescent="0.2">
      <c r="A20" s="171">
        <v>3</v>
      </c>
      <c r="B20" s="172" t="s">
        <v>96</v>
      </c>
      <c r="C20" s="173" t="s">
        <v>97</v>
      </c>
      <c r="D20" s="174" t="s">
        <v>98</v>
      </c>
      <c r="E20" s="175">
        <v>0.99</v>
      </c>
      <c r="F20" s="202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1</v>
      </c>
      <c r="CB20" s="170">
        <v>1</v>
      </c>
      <c r="CZ20" s="146">
        <v>0.13786000000000001</v>
      </c>
    </row>
    <row r="21" spans="1:104" x14ac:dyDescent="0.2">
      <c r="A21" s="177"/>
      <c r="B21" s="179"/>
      <c r="C21" s="519" t="s">
        <v>99</v>
      </c>
      <c r="D21" s="520"/>
      <c r="E21" s="180">
        <v>0.99</v>
      </c>
      <c r="F21" s="496"/>
      <c r="G21" s="181"/>
      <c r="M21" s="178" t="s">
        <v>99</v>
      </c>
      <c r="O21" s="170"/>
    </row>
    <row r="22" spans="1:104" x14ac:dyDescent="0.2">
      <c r="A22" s="171">
        <v>4</v>
      </c>
      <c r="B22" s="172" t="s">
        <v>100</v>
      </c>
      <c r="C22" s="173" t="s">
        <v>101</v>
      </c>
      <c r="D22" s="174" t="s">
        <v>98</v>
      </c>
      <c r="E22" s="175">
        <v>3.9843999999999999</v>
      </c>
      <c r="F22" s="202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0.12529999999999999</v>
      </c>
    </row>
    <row r="23" spans="1:104" x14ac:dyDescent="0.2">
      <c r="A23" s="177"/>
      <c r="B23" s="179"/>
      <c r="C23" s="519" t="s">
        <v>102</v>
      </c>
      <c r="D23" s="520"/>
      <c r="E23" s="180">
        <v>0</v>
      </c>
      <c r="F23" s="496"/>
      <c r="G23" s="181"/>
      <c r="M23" s="178" t="s">
        <v>102</v>
      </c>
      <c r="O23" s="170"/>
    </row>
    <row r="24" spans="1:104" ht="12.75" customHeight="1" x14ac:dyDescent="0.2">
      <c r="A24" s="177"/>
      <c r="B24" s="179"/>
      <c r="C24" s="519" t="s">
        <v>103</v>
      </c>
      <c r="D24" s="520"/>
      <c r="E24" s="180">
        <v>3.9843999999999999</v>
      </c>
      <c r="F24" s="496"/>
      <c r="G24" s="181"/>
      <c r="M24" s="178" t="s">
        <v>103</v>
      </c>
      <c r="O24" s="170"/>
    </row>
    <row r="25" spans="1:104" ht="22.5" x14ac:dyDescent="0.2">
      <c r="A25" s="171">
        <v>5</v>
      </c>
      <c r="B25" s="172" t="s">
        <v>104</v>
      </c>
      <c r="C25" s="173" t="s">
        <v>105</v>
      </c>
      <c r="D25" s="174" t="s">
        <v>98</v>
      </c>
      <c r="E25" s="175">
        <v>3.7240000000000002</v>
      </c>
      <c r="F25" s="202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1.409E-2</v>
      </c>
    </row>
    <row r="26" spans="1:104" ht="12.75" customHeight="1" x14ac:dyDescent="0.2">
      <c r="A26" s="177"/>
      <c r="B26" s="179"/>
      <c r="C26" s="519" t="s">
        <v>106</v>
      </c>
      <c r="D26" s="520"/>
      <c r="E26" s="180">
        <v>3.7240000000000002</v>
      </c>
      <c r="F26" s="496"/>
      <c r="G26" s="181"/>
      <c r="M26" s="178" t="s">
        <v>106</v>
      </c>
      <c r="O26" s="170"/>
    </row>
    <row r="27" spans="1:104" x14ac:dyDescent="0.2">
      <c r="A27" s="182"/>
      <c r="B27" s="183" t="s">
        <v>77</v>
      </c>
      <c r="C27" s="184" t="str">
        <f>CONCATENATE(B7," ",C7)</f>
        <v>3 Svislé a kompletní konstrukce</v>
      </c>
      <c r="D27" s="185"/>
      <c r="E27" s="186"/>
      <c r="F27" s="497"/>
      <c r="G27" s="188">
        <f>SUM(G7:G26)</f>
        <v>0</v>
      </c>
      <c r="O27" s="170">
        <v>4</v>
      </c>
      <c r="BA27" s="189">
        <f>SUM(BA7:BA26)</f>
        <v>0</v>
      </c>
      <c r="BB27" s="189">
        <f>SUM(BB7:BB26)</f>
        <v>0</v>
      </c>
      <c r="BC27" s="189">
        <f>SUM(BC7:BC26)</f>
        <v>0</v>
      </c>
      <c r="BD27" s="189">
        <f>SUM(BD7:BD26)</f>
        <v>0</v>
      </c>
      <c r="BE27" s="189">
        <f>SUM(BE7:BE26)</f>
        <v>0</v>
      </c>
    </row>
    <row r="28" spans="1:104" x14ac:dyDescent="0.2">
      <c r="A28" s="163" t="s">
        <v>73</v>
      </c>
      <c r="B28" s="164" t="s">
        <v>107</v>
      </c>
      <c r="C28" s="165" t="s">
        <v>108</v>
      </c>
      <c r="D28" s="166"/>
      <c r="E28" s="167"/>
      <c r="F28" s="498"/>
      <c r="G28" s="168"/>
      <c r="H28" s="169"/>
      <c r="I28" s="169"/>
      <c r="O28" s="170">
        <v>1</v>
      </c>
    </row>
    <row r="29" spans="1:104" x14ac:dyDescent="0.2">
      <c r="A29" s="171">
        <v>6</v>
      </c>
      <c r="B29" s="172" t="s">
        <v>109</v>
      </c>
      <c r="C29" s="173" t="s">
        <v>110</v>
      </c>
      <c r="D29" s="174" t="s">
        <v>87</v>
      </c>
      <c r="E29" s="175">
        <v>30</v>
      </c>
      <c r="F29" s="202">
        <v>0</v>
      </c>
      <c r="G29" s="176">
        <f>E29*F29</f>
        <v>0</v>
      </c>
      <c r="O29" s="170">
        <v>2</v>
      </c>
      <c r="AA29" s="146">
        <v>1</v>
      </c>
      <c r="AB29" s="146">
        <v>0</v>
      </c>
      <c r="AC29" s="146">
        <v>0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0</v>
      </c>
      <c r="CZ29" s="146">
        <v>5.0200000000000002E-2</v>
      </c>
    </row>
    <row r="30" spans="1:104" x14ac:dyDescent="0.2">
      <c r="A30" s="177"/>
      <c r="B30" s="179"/>
      <c r="C30" s="519" t="s">
        <v>93</v>
      </c>
      <c r="D30" s="520"/>
      <c r="E30" s="180">
        <v>0</v>
      </c>
      <c r="F30" s="496"/>
      <c r="G30" s="181"/>
      <c r="M30" s="178" t="s">
        <v>93</v>
      </c>
      <c r="O30" s="170"/>
    </row>
    <row r="31" spans="1:104" x14ac:dyDescent="0.2">
      <c r="A31" s="177"/>
      <c r="B31" s="179"/>
      <c r="C31" s="519" t="s">
        <v>107</v>
      </c>
      <c r="D31" s="520"/>
      <c r="E31" s="180">
        <v>4</v>
      </c>
      <c r="F31" s="496"/>
      <c r="G31" s="181"/>
      <c r="M31" s="178">
        <v>4</v>
      </c>
      <c r="O31" s="170"/>
    </row>
    <row r="32" spans="1:104" x14ac:dyDescent="0.2">
      <c r="A32" s="177"/>
      <c r="B32" s="179"/>
      <c r="C32" s="519" t="s">
        <v>88</v>
      </c>
      <c r="D32" s="520"/>
      <c r="E32" s="180">
        <v>0</v>
      </c>
      <c r="F32" s="496"/>
      <c r="G32" s="181"/>
      <c r="M32" s="178" t="s">
        <v>88</v>
      </c>
      <c r="O32" s="170"/>
    </row>
    <row r="33" spans="1:104" x14ac:dyDescent="0.2">
      <c r="A33" s="177"/>
      <c r="B33" s="179"/>
      <c r="C33" s="519" t="s">
        <v>111</v>
      </c>
      <c r="D33" s="520"/>
      <c r="E33" s="180">
        <v>9</v>
      </c>
      <c r="F33" s="496"/>
      <c r="G33" s="181"/>
      <c r="M33" s="178" t="s">
        <v>111</v>
      </c>
      <c r="O33" s="170"/>
    </row>
    <row r="34" spans="1:104" x14ac:dyDescent="0.2">
      <c r="A34" s="177"/>
      <c r="B34" s="179"/>
      <c r="C34" s="519" t="s">
        <v>90</v>
      </c>
      <c r="D34" s="520"/>
      <c r="E34" s="180">
        <v>0</v>
      </c>
      <c r="F34" s="496"/>
      <c r="G34" s="181"/>
      <c r="M34" s="178" t="s">
        <v>90</v>
      </c>
      <c r="O34" s="170"/>
    </row>
    <row r="35" spans="1:104" x14ac:dyDescent="0.2">
      <c r="A35" s="177"/>
      <c r="B35" s="179"/>
      <c r="C35" s="519" t="s">
        <v>112</v>
      </c>
      <c r="D35" s="520"/>
      <c r="E35" s="180">
        <v>17</v>
      </c>
      <c r="F35" s="496"/>
      <c r="G35" s="181"/>
      <c r="M35" s="178" t="s">
        <v>112</v>
      </c>
      <c r="O35" s="170"/>
    </row>
    <row r="36" spans="1:104" x14ac:dyDescent="0.2">
      <c r="A36" s="182"/>
      <c r="B36" s="183" t="s">
        <v>77</v>
      </c>
      <c r="C36" s="184" t="str">
        <f>CONCATENATE(B28," ",C28)</f>
        <v>4 Vodorovné konstrukce</v>
      </c>
      <c r="D36" s="185"/>
      <c r="E36" s="186"/>
      <c r="F36" s="497"/>
      <c r="G36" s="188">
        <f>SUM(G28:G35)</f>
        <v>0</v>
      </c>
      <c r="O36" s="170">
        <v>4</v>
      </c>
      <c r="BA36" s="189">
        <f>SUM(BA28:BA35)</f>
        <v>0</v>
      </c>
      <c r="BB36" s="189">
        <f>SUM(BB28:BB35)</f>
        <v>0</v>
      </c>
      <c r="BC36" s="189">
        <f>SUM(BC28:BC35)</f>
        <v>0</v>
      </c>
      <c r="BD36" s="189">
        <f>SUM(BD28:BD35)</f>
        <v>0</v>
      </c>
      <c r="BE36" s="189">
        <f>SUM(BE28:BE35)</f>
        <v>0</v>
      </c>
    </row>
    <row r="37" spans="1:104" x14ac:dyDescent="0.2">
      <c r="A37" s="163" t="s">
        <v>73</v>
      </c>
      <c r="B37" s="164" t="s">
        <v>113</v>
      </c>
      <c r="C37" s="165" t="s">
        <v>114</v>
      </c>
      <c r="D37" s="166"/>
      <c r="E37" s="167"/>
      <c r="F37" s="498"/>
      <c r="G37" s="168"/>
      <c r="H37" s="169"/>
      <c r="I37" s="169"/>
      <c r="O37" s="170">
        <v>1</v>
      </c>
    </row>
    <row r="38" spans="1:104" ht="22.5" x14ac:dyDescent="0.2">
      <c r="A38" s="171">
        <v>7</v>
      </c>
      <c r="B38" s="172" t="s">
        <v>115</v>
      </c>
      <c r="C38" s="173" t="s">
        <v>116</v>
      </c>
      <c r="D38" s="174" t="s">
        <v>87</v>
      </c>
      <c r="E38" s="175">
        <v>30</v>
      </c>
      <c r="F38" s="202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0">
        <v>1</v>
      </c>
      <c r="CB38" s="170">
        <v>1</v>
      </c>
      <c r="CZ38" s="146">
        <v>1.074E-2</v>
      </c>
    </row>
    <row r="39" spans="1:104" ht="22.5" x14ac:dyDescent="0.2">
      <c r="A39" s="171">
        <v>8</v>
      </c>
      <c r="B39" s="172" t="s">
        <v>117</v>
      </c>
      <c r="C39" s="173" t="s">
        <v>118</v>
      </c>
      <c r="D39" s="174" t="s">
        <v>87</v>
      </c>
      <c r="E39" s="175">
        <v>38</v>
      </c>
      <c r="F39" s="202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0">
        <v>1</v>
      </c>
      <c r="CB39" s="170">
        <v>1</v>
      </c>
      <c r="CZ39" s="146">
        <v>8.6700000000000006E-3</v>
      </c>
    </row>
    <row r="40" spans="1:104" x14ac:dyDescent="0.2">
      <c r="A40" s="177"/>
      <c r="B40" s="179"/>
      <c r="C40" s="519" t="s">
        <v>119</v>
      </c>
      <c r="D40" s="520"/>
      <c r="E40" s="180">
        <v>38</v>
      </c>
      <c r="F40" s="496"/>
      <c r="G40" s="181"/>
      <c r="M40" s="178" t="s">
        <v>119</v>
      </c>
      <c r="O40" s="170"/>
    </row>
    <row r="41" spans="1:104" x14ac:dyDescent="0.2">
      <c r="A41" s="171">
        <v>9</v>
      </c>
      <c r="B41" s="172" t="s">
        <v>120</v>
      </c>
      <c r="C41" s="173" t="s">
        <v>121</v>
      </c>
      <c r="D41" s="174" t="s">
        <v>87</v>
      </c>
      <c r="E41" s="175">
        <v>2</v>
      </c>
      <c r="F41" s="202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1</v>
      </c>
      <c r="CZ41" s="146">
        <v>4.3049999999999998E-2</v>
      </c>
    </row>
    <row r="42" spans="1:104" ht="12.75" customHeight="1" x14ac:dyDescent="0.2">
      <c r="A42" s="177"/>
      <c r="B42" s="179"/>
      <c r="C42" s="519" t="s">
        <v>122</v>
      </c>
      <c r="D42" s="520"/>
      <c r="E42" s="180">
        <v>0</v>
      </c>
      <c r="F42" s="496"/>
      <c r="G42" s="181"/>
      <c r="M42" s="178" t="s">
        <v>122</v>
      </c>
      <c r="O42" s="170"/>
    </row>
    <row r="43" spans="1:104" x14ac:dyDescent="0.2">
      <c r="A43" s="177"/>
      <c r="B43" s="179"/>
      <c r="C43" s="519" t="s">
        <v>89</v>
      </c>
      <c r="D43" s="520"/>
      <c r="E43" s="180">
        <v>2</v>
      </c>
      <c r="F43" s="496"/>
      <c r="G43" s="181"/>
      <c r="M43" s="178">
        <v>2</v>
      </c>
      <c r="O43" s="170"/>
    </row>
    <row r="44" spans="1:104" x14ac:dyDescent="0.2">
      <c r="A44" s="171">
        <v>10</v>
      </c>
      <c r="B44" s="172" t="s">
        <v>123</v>
      </c>
      <c r="C44" s="173" t="s">
        <v>124</v>
      </c>
      <c r="D44" s="174" t="s">
        <v>98</v>
      </c>
      <c r="E44" s="175">
        <v>4.7544000000000004</v>
      </c>
      <c r="F44" s="202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1</v>
      </c>
      <c r="CZ44" s="146">
        <v>4.7660000000000001E-2</v>
      </c>
    </row>
    <row r="45" spans="1:104" x14ac:dyDescent="0.2">
      <c r="A45" s="177"/>
      <c r="B45" s="179"/>
      <c r="C45" s="519" t="s">
        <v>102</v>
      </c>
      <c r="D45" s="520"/>
      <c r="E45" s="180">
        <v>0</v>
      </c>
      <c r="F45" s="496"/>
      <c r="G45" s="181"/>
      <c r="M45" s="178" t="s">
        <v>102</v>
      </c>
      <c r="O45" s="170"/>
    </row>
    <row r="46" spans="1:104" ht="12.75" customHeight="1" x14ac:dyDescent="0.2">
      <c r="A46" s="177"/>
      <c r="B46" s="179"/>
      <c r="C46" s="519" t="s">
        <v>125</v>
      </c>
      <c r="D46" s="520"/>
      <c r="E46" s="180">
        <v>4.7544000000000004</v>
      </c>
      <c r="F46" s="496"/>
      <c r="G46" s="181"/>
      <c r="M46" s="178" t="s">
        <v>125</v>
      </c>
      <c r="O46" s="170"/>
    </row>
    <row r="47" spans="1:104" x14ac:dyDescent="0.2">
      <c r="A47" s="171">
        <v>11</v>
      </c>
      <c r="B47" s="172" t="s">
        <v>126</v>
      </c>
      <c r="C47" s="173" t="s">
        <v>127</v>
      </c>
      <c r="D47" s="174" t="s">
        <v>98</v>
      </c>
      <c r="E47" s="175">
        <v>97.055999999999997</v>
      </c>
      <c r="F47" s="202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0">
        <v>1</v>
      </c>
      <c r="CB47" s="170">
        <v>1</v>
      </c>
      <c r="CZ47" s="146">
        <v>4.5580000000000002E-2</v>
      </c>
    </row>
    <row r="48" spans="1:104" ht="12.75" customHeight="1" x14ac:dyDescent="0.2">
      <c r="A48" s="177"/>
      <c r="B48" s="179"/>
      <c r="C48" s="519" t="s">
        <v>128</v>
      </c>
      <c r="D48" s="520"/>
      <c r="E48" s="180">
        <v>71.352000000000004</v>
      </c>
      <c r="F48" s="496"/>
      <c r="G48" s="181"/>
      <c r="M48" s="178" t="s">
        <v>128</v>
      </c>
      <c r="O48" s="170"/>
    </row>
    <row r="49" spans="1:104" ht="12.75" customHeight="1" x14ac:dyDescent="0.2">
      <c r="A49" s="177"/>
      <c r="B49" s="179"/>
      <c r="C49" s="519" t="s">
        <v>129</v>
      </c>
      <c r="D49" s="520"/>
      <c r="E49" s="180">
        <v>25.704000000000001</v>
      </c>
      <c r="F49" s="496"/>
      <c r="G49" s="181"/>
      <c r="M49" s="178" t="s">
        <v>129</v>
      </c>
      <c r="O49" s="170"/>
    </row>
    <row r="50" spans="1:104" x14ac:dyDescent="0.2">
      <c r="A50" s="182"/>
      <c r="B50" s="183" t="s">
        <v>77</v>
      </c>
      <c r="C50" s="184" t="str">
        <f>CONCATENATE(B37," ",C37)</f>
        <v>61 Upravy povrchů vnitřní</v>
      </c>
      <c r="D50" s="185"/>
      <c r="E50" s="186"/>
      <c r="F50" s="497"/>
      <c r="G50" s="188">
        <f>SUM(G37:G49)</f>
        <v>0</v>
      </c>
      <c r="O50" s="170">
        <v>4</v>
      </c>
      <c r="BA50" s="189">
        <f>SUM(BA37:BA49)</f>
        <v>0</v>
      </c>
      <c r="BB50" s="189">
        <f>SUM(BB37:BB49)</f>
        <v>0</v>
      </c>
      <c r="BC50" s="189">
        <f>SUM(BC37:BC49)</f>
        <v>0</v>
      </c>
      <c r="BD50" s="189">
        <f>SUM(BD37:BD49)</f>
        <v>0</v>
      </c>
      <c r="BE50" s="189">
        <f>SUM(BE37:BE49)</f>
        <v>0</v>
      </c>
    </row>
    <row r="51" spans="1:104" x14ac:dyDescent="0.2">
      <c r="A51" s="163" t="s">
        <v>73</v>
      </c>
      <c r="B51" s="164" t="s">
        <v>130</v>
      </c>
      <c r="C51" s="165" t="s">
        <v>131</v>
      </c>
      <c r="D51" s="166"/>
      <c r="E51" s="167"/>
      <c r="F51" s="498"/>
      <c r="G51" s="168"/>
      <c r="H51" s="169"/>
      <c r="I51" s="169"/>
      <c r="O51" s="170">
        <v>1</v>
      </c>
    </row>
    <row r="52" spans="1:104" x14ac:dyDescent="0.2">
      <c r="A52" s="171">
        <v>12</v>
      </c>
      <c r="B52" s="172" t="s">
        <v>132</v>
      </c>
      <c r="C52" s="173" t="s">
        <v>133</v>
      </c>
      <c r="D52" s="174" t="s">
        <v>134</v>
      </c>
      <c r="E52" s="175">
        <v>0.1232</v>
      </c>
      <c r="F52" s="202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1</v>
      </c>
      <c r="CB52" s="170">
        <v>1</v>
      </c>
      <c r="CZ52" s="146">
        <v>2.5</v>
      </c>
    </row>
    <row r="53" spans="1:104" ht="12.75" customHeight="1" x14ac:dyDescent="0.2">
      <c r="A53" s="177"/>
      <c r="B53" s="179"/>
      <c r="C53" s="519" t="s">
        <v>135</v>
      </c>
      <c r="D53" s="520"/>
      <c r="E53" s="180">
        <v>0.1232</v>
      </c>
      <c r="F53" s="496"/>
      <c r="G53" s="181"/>
      <c r="M53" s="178" t="s">
        <v>135</v>
      </c>
      <c r="O53" s="170"/>
    </row>
    <row r="54" spans="1:104" x14ac:dyDescent="0.2">
      <c r="A54" s="171">
        <v>13</v>
      </c>
      <c r="B54" s="172" t="s">
        <v>136</v>
      </c>
      <c r="C54" s="173" t="s">
        <v>137</v>
      </c>
      <c r="D54" s="174" t="s">
        <v>134</v>
      </c>
      <c r="E54" s="175">
        <v>0.8</v>
      </c>
      <c r="F54" s="202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0">
        <v>1</v>
      </c>
      <c r="CB54" s="170">
        <v>1</v>
      </c>
      <c r="CZ54" s="146">
        <v>2.5249999999999999</v>
      </c>
    </row>
    <row r="55" spans="1:104" ht="12.75" customHeight="1" x14ac:dyDescent="0.2">
      <c r="A55" s="177"/>
      <c r="B55" s="179"/>
      <c r="C55" s="519" t="s">
        <v>138</v>
      </c>
      <c r="D55" s="520"/>
      <c r="E55" s="180">
        <v>0</v>
      </c>
      <c r="F55" s="496"/>
      <c r="G55" s="181"/>
      <c r="M55" s="178" t="s">
        <v>138</v>
      </c>
      <c r="O55" s="170"/>
    </row>
    <row r="56" spans="1:104" x14ac:dyDescent="0.2">
      <c r="A56" s="177"/>
      <c r="B56" s="179"/>
      <c r="C56" s="519" t="s">
        <v>139</v>
      </c>
      <c r="D56" s="520"/>
      <c r="E56" s="180">
        <v>0.8</v>
      </c>
      <c r="F56" s="496"/>
      <c r="G56" s="181"/>
      <c r="M56" s="178" t="s">
        <v>139</v>
      </c>
      <c r="O56" s="170"/>
    </row>
    <row r="57" spans="1:104" x14ac:dyDescent="0.2">
      <c r="A57" s="171">
        <v>14</v>
      </c>
      <c r="B57" s="172" t="s">
        <v>140</v>
      </c>
      <c r="C57" s="173" t="s">
        <v>141</v>
      </c>
      <c r="D57" s="174" t="s">
        <v>98</v>
      </c>
      <c r="E57" s="175">
        <v>117.93</v>
      </c>
      <c r="F57" s="202">
        <v>0</v>
      </c>
      <c r="G57" s="176">
        <f>E57*F57</f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0">
        <v>1</v>
      </c>
      <c r="CB57" s="170">
        <v>1</v>
      </c>
      <c r="CZ57" s="146">
        <v>0.105</v>
      </c>
    </row>
    <row r="58" spans="1:104" ht="12.75" customHeight="1" x14ac:dyDescent="0.2">
      <c r="A58" s="177"/>
      <c r="B58" s="179"/>
      <c r="C58" s="519" t="s">
        <v>142</v>
      </c>
      <c r="D58" s="520"/>
      <c r="E58" s="180">
        <v>117.93</v>
      </c>
      <c r="F58" s="496"/>
      <c r="G58" s="181"/>
      <c r="M58" s="178" t="s">
        <v>142</v>
      </c>
      <c r="O58" s="170"/>
    </row>
    <row r="59" spans="1:104" x14ac:dyDescent="0.2">
      <c r="A59" s="182"/>
      <c r="B59" s="183" t="s">
        <v>77</v>
      </c>
      <c r="C59" s="184" t="str">
        <f>CONCATENATE(B51," ",C51)</f>
        <v>63 Podlahy a podlahové konstrukce</v>
      </c>
      <c r="D59" s="185"/>
      <c r="E59" s="186"/>
      <c r="F59" s="497"/>
      <c r="G59" s="188">
        <f>SUM(G51:G58)</f>
        <v>0</v>
      </c>
      <c r="O59" s="170">
        <v>4</v>
      </c>
      <c r="BA59" s="189">
        <f>SUM(BA51:BA58)</f>
        <v>0</v>
      </c>
      <c r="BB59" s="189">
        <f>SUM(BB51:BB58)</f>
        <v>0</v>
      </c>
      <c r="BC59" s="189">
        <f>SUM(BC51:BC58)</f>
        <v>0</v>
      </c>
      <c r="BD59" s="189">
        <f>SUM(BD51:BD58)</f>
        <v>0</v>
      </c>
      <c r="BE59" s="189">
        <f>SUM(BE51:BE58)</f>
        <v>0</v>
      </c>
    </row>
    <row r="60" spans="1:104" x14ac:dyDescent="0.2">
      <c r="A60" s="163" t="s">
        <v>73</v>
      </c>
      <c r="B60" s="164" t="s">
        <v>734</v>
      </c>
      <c r="C60" s="165" t="s">
        <v>1240</v>
      </c>
      <c r="D60" s="166"/>
      <c r="E60" s="167"/>
      <c r="F60" s="498"/>
      <c r="G60" s="168"/>
      <c r="H60" s="169"/>
      <c r="I60" s="169"/>
      <c r="O60" s="170">
        <v>1</v>
      </c>
    </row>
    <row r="61" spans="1:104" x14ac:dyDescent="0.2">
      <c r="A61" s="171">
        <v>15</v>
      </c>
      <c r="B61" s="172" t="s">
        <v>1241</v>
      </c>
      <c r="C61" s="173" t="s">
        <v>1242</v>
      </c>
      <c r="D61" s="174" t="s">
        <v>98</v>
      </c>
      <c r="E61" s="175">
        <v>219.3</v>
      </c>
      <c r="F61" s="202"/>
      <c r="G61" s="176">
        <f>E61*F61</f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0">
        <v>1</v>
      </c>
      <c r="CB61" s="170">
        <v>1</v>
      </c>
      <c r="CZ61" s="146">
        <v>4.0000000000000003E-5</v>
      </c>
    </row>
    <row r="62" spans="1:104" ht="22.5" x14ac:dyDescent="0.2">
      <c r="A62" s="171">
        <v>16</v>
      </c>
      <c r="B62" s="172" t="s">
        <v>1243</v>
      </c>
      <c r="C62" s="173" t="s">
        <v>1244</v>
      </c>
      <c r="D62" s="174" t="s">
        <v>87</v>
      </c>
      <c r="E62" s="175">
        <v>7</v>
      </c>
      <c r="F62" s="202"/>
      <c r="G62" s="176">
        <f>E62*F62</f>
        <v>0</v>
      </c>
      <c r="O62" s="170">
        <v>2</v>
      </c>
      <c r="AA62" s="146">
        <v>12</v>
      </c>
      <c r="AB62" s="146">
        <v>0</v>
      </c>
      <c r="AC62" s="146">
        <v>65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0">
        <v>12</v>
      </c>
      <c r="CB62" s="170">
        <v>0</v>
      </c>
      <c r="CZ62" s="146">
        <v>0</v>
      </c>
    </row>
    <row r="63" spans="1:104" x14ac:dyDescent="0.2">
      <c r="A63" s="182"/>
      <c r="B63" s="183" t="s">
        <v>77</v>
      </c>
      <c r="C63" s="184" t="str">
        <f>CONCATENATE(B60," ",C60)</f>
        <v>95 Dokončovací konstrukce na pozemních stavbách</v>
      </c>
      <c r="D63" s="185"/>
      <c r="E63" s="186"/>
      <c r="F63" s="497"/>
      <c r="G63" s="188">
        <f>SUM(G60:G62)</f>
        <v>0</v>
      </c>
      <c r="O63" s="170">
        <v>4</v>
      </c>
      <c r="BA63" s="189">
        <f>SUM(BA60:BA62)</f>
        <v>0</v>
      </c>
      <c r="BB63" s="189">
        <f>SUM(BB60:BB62)</f>
        <v>0</v>
      </c>
      <c r="BC63" s="189">
        <f>SUM(BC60:BC62)</f>
        <v>0</v>
      </c>
      <c r="BD63" s="189">
        <f>SUM(BD60:BD62)</f>
        <v>0</v>
      </c>
      <c r="BE63" s="189">
        <f>SUM(BE60:BE62)</f>
        <v>0</v>
      </c>
    </row>
    <row r="64" spans="1:104" x14ac:dyDescent="0.2">
      <c r="A64" s="163" t="s">
        <v>73</v>
      </c>
      <c r="B64" s="164" t="s">
        <v>143</v>
      </c>
      <c r="C64" s="165" t="s">
        <v>144</v>
      </c>
      <c r="D64" s="166"/>
      <c r="E64" s="167"/>
      <c r="F64" s="498"/>
      <c r="G64" s="168"/>
      <c r="H64" s="169"/>
      <c r="I64" s="169"/>
      <c r="O64" s="170">
        <v>1</v>
      </c>
    </row>
    <row r="65" spans="1:104" x14ac:dyDescent="0.2">
      <c r="A65" s="171">
        <v>15</v>
      </c>
      <c r="B65" s="172" t="s">
        <v>145</v>
      </c>
      <c r="C65" s="173" t="s">
        <v>146</v>
      </c>
      <c r="D65" s="174" t="s">
        <v>98</v>
      </c>
      <c r="E65" s="175">
        <v>3.9843999999999999</v>
      </c>
      <c r="F65" s="202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0">
        <v>1</v>
      </c>
      <c r="CB65" s="170">
        <v>1</v>
      </c>
      <c r="CZ65" s="146">
        <v>6.7000000000000002E-4</v>
      </c>
    </row>
    <row r="66" spans="1:104" x14ac:dyDescent="0.2">
      <c r="A66" s="177"/>
      <c r="B66" s="179"/>
      <c r="C66" s="519" t="s">
        <v>102</v>
      </c>
      <c r="D66" s="520"/>
      <c r="E66" s="180">
        <v>0</v>
      </c>
      <c r="F66" s="496"/>
      <c r="G66" s="181"/>
      <c r="M66" s="178" t="s">
        <v>102</v>
      </c>
      <c r="O66" s="170"/>
    </row>
    <row r="67" spans="1:104" ht="12.75" customHeight="1" x14ac:dyDescent="0.2">
      <c r="A67" s="177"/>
      <c r="B67" s="179"/>
      <c r="C67" s="519" t="s">
        <v>103</v>
      </c>
      <c r="D67" s="520"/>
      <c r="E67" s="180">
        <v>3.9843999999999999</v>
      </c>
      <c r="F67" s="496"/>
      <c r="G67" s="181"/>
      <c r="M67" s="178" t="s">
        <v>103</v>
      </c>
      <c r="O67" s="170"/>
    </row>
    <row r="68" spans="1:104" x14ac:dyDescent="0.2">
      <c r="A68" s="171">
        <v>16</v>
      </c>
      <c r="B68" s="172" t="s">
        <v>147</v>
      </c>
      <c r="C68" s="173" t="s">
        <v>148</v>
      </c>
      <c r="D68" s="174" t="s">
        <v>134</v>
      </c>
      <c r="E68" s="175">
        <v>0.43730000000000002</v>
      </c>
      <c r="F68" s="202">
        <v>0</v>
      </c>
      <c r="G68" s="176">
        <f>E68*F68</f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0">
        <v>1</v>
      </c>
      <c r="CB68" s="170">
        <v>1</v>
      </c>
      <c r="CZ68" s="146">
        <v>0</v>
      </c>
    </row>
    <row r="69" spans="1:104" x14ac:dyDescent="0.2">
      <c r="A69" s="177"/>
      <c r="B69" s="179"/>
      <c r="C69" s="519" t="s">
        <v>149</v>
      </c>
      <c r="D69" s="520"/>
      <c r="E69" s="180">
        <v>0</v>
      </c>
      <c r="F69" s="496"/>
      <c r="G69" s="181"/>
      <c r="M69" s="178" t="s">
        <v>149</v>
      </c>
      <c r="O69" s="170"/>
    </row>
    <row r="70" spans="1:104" ht="22.5" customHeight="1" x14ac:dyDescent="0.2">
      <c r="A70" s="177"/>
      <c r="B70" s="179"/>
      <c r="C70" s="519" t="s">
        <v>150</v>
      </c>
      <c r="D70" s="520"/>
      <c r="E70" s="180">
        <v>0.43730000000000002</v>
      </c>
      <c r="F70" s="496"/>
      <c r="G70" s="181"/>
      <c r="M70" s="178" t="s">
        <v>150</v>
      </c>
      <c r="O70" s="170"/>
    </row>
    <row r="71" spans="1:104" x14ac:dyDescent="0.2">
      <c r="A71" s="171">
        <v>17</v>
      </c>
      <c r="B71" s="172" t="s">
        <v>151</v>
      </c>
      <c r="C71" s="173" t="s">
        <v>152</v>
      </c>
      <c r="D71" s="174" t="s">
        <v>134</v>
      </c>
      <c r="E71" s="175">
        <v>5.8964999999999996</v>
      </c>
      <c r="F71" s="202">
        <v>0</v>
      </c>
      <c r="G71" s="176">
        <f>E71*F71</f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0">
        <v>1</v>
      </c>
      <c r="CB71" s="170">
        <v>1</v>
      </c>
      <c r="CZ71" s="146">
        <v>0</v>
      </c>
    </row>
    <row r="72" spans="1:104" ht="12.75" customHeight="1" x14ac:dyDescent="0.2">
      <c r="A72" s="177"/>
      <c r="B72" s="179"/>
      <c r="C72" s="519" t="s">
        <v>153</v>
      </c>
      <c r="D72" s="520"/>
      <c r="E72" s="180">
        <v>5.8964999999999996</v>
      </c>
      <c r="F72" s="496"/>
      <c r="G72" s="181"/>
      <c r="M72" s="178" t="s">
        <v>153</v>
      </c>
      <c r="O72" s="170"/>
    </row>
    <row r="73" spans="1:104" x14ac:dyDescent="0.2">
      <c r="A73" s="171">
        <v>18</v>
      </c>
      <c r="B73" s="172" t="s">
        <v>154</v>
      </c>
      <c r="C73" s="173" t="s">
        <v>155</v>
      </c>
      <c r="D73" s="174" t="s">
        <v>134</v>
      </c>
      <c r="E73" s="175">
        <v>1.6</v>
      </c>
      <c r="F73" s="202">
        <v>0</v>
      </c>
      <c r="G73" s="176">
        <f>E73*F73</f>
        <v>0</v>
      </c>
      <c r="O73" s="170">
        <v>2</v>
      </c>
      <c r="AA73" s="146">
        <v>1</v>
      </c>
      <c r="AB73" s="146">
        <v>1</v>
      </c>
      <c r="AC73" s="146">
        <v>1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0">
        <v>1</v>
      </c>
      <c r="CB73" s="170">
        <v>1</v>
      </c>
      <c r="CZ73" s="146">
        <v>0</v>
      </c>
    </row>
    <row r="74" spans="1:104" ht="12.75" customHeight="1" x14ac:dyDescent="0.2">
      <c r="A74" s="177"/>
      <c r="B74" s="179"/>
      <c r="C74" s="519" t="s">
        <v>138</v>
      </c>
      <c r="D74" s="520"/>
      <c r="E74" s="180">
        <v>0</v>
      </c>
      <c r="F74" s="496"/>
      <c r="G74" s="181"/>
      <c r="M74" s="178" t="s">
        <v>138</v>
      </c>
      <c r="O74" s="170"/>
    </row>
    <row r="75" spans="1:104" x14ac:dyDescent="0.2">
      <c r="A75" s="177"/>
      <c r="B75" s="179"/>
      <c r="C75" s="519" t="s">
        <v>156</v>
      </c>
      <c r="D75" s="520"/>
      <c r="E75" s="180">
        <v>1.6</v>
      </c>
      <c r="F75" s="496"/>
      <c r="G75" s="181"/>
      <c r="M75" s="178" t="s">
        <v>156</v>
      </c>
      <c r="O75" s="170"/>
    </row>
    <row r="76" spans="1:104" x14ac:dyDescent="0.2">
      <c r="A76" s="171">
        <v>19</v>
      </c>
      <c r="B76" s="172" t="s">
        <v>157</v>
      </c>
      <c r="C76" s="173" t="s">
        <v>158</v>
      </c>
      <c r="D76" s="174" t="s">
        <v>98</v>
      </c>
      <c r="E76" s="175">
        <v>117.93</v>
      </c>
      <c r="F76" s="202">
        <v>0</v>
      </c>
      <c r="G76" s="176">
        <f>E76*F76</f>
        <v>0</v>
      </c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0">
        <v>1</v>
      </c>
      <c r="CB76" s="170">
        <v>1</v>
      </c>
      <c r="CZ76" s="146">
        <v>0</v>
      </c>
    </row>
    <row r="77" spans="1:104" ht="12.75" customHeight="1" x14ac:dyDescent="0.2">
      <c r="A77" s="177"/>
      <c r="B77" s="179"/>
      <c r="C77" s="519" t="s">
        <v>142</v>
      </c>
      <c r="D77" s="520"/>
      <c r="E77" s="180">
        <v>117.93</v>
      </c>
      <c r="F77" s="496"/>
      <c r="G77" s="181"/>
      <c r="M77" s="178" t="s">
        <v>142</v>
      </c>
      <c r="O77" s="170"/>
    </row>
    <row r="78" spans="1:104" x14ac:dyDescent="0.2">
      <c r="A78" s="171">
        <v>20</v>
      </c>
      <c r="B78" s="172" t="s">
        <v>159</v>
      </c>
      <c r="C78" s="173" t="s">
        <v>160</v>
      </c>
      <c r="D78" s="174" t="s">
        <v>98</v>
      </c>
      <c r="E78" s="175">
        <v>0.99</v>
      </c>
      <c r="F78" s="202">
        <v>0</v>
      </c>
      <c r="G78" s="176">
        <f>E78*F78</f>
        <v>0</v>
      </c>
      <c r="O78" s="170">
        <v>2</v>
      </c>
      <c r="AA78" s="146">
        <v>1</v>
      </c>
      <c r="AB78" s="146">
        <v>1</v>
      </c>
      <c r="AC78" s="146">
        <v>1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0">
        <v>1</v>
      </c>
      <c r="CB78" s="170">
        <v>1</v>
      </c>
      <c r="CZ78" s="146">
        <v>2.1900000000000001E-3</v>
      </c>
    </row>
    <row r="79" spans="1:104" x14ac:dyDescent="0.2">
      <c r="A79" s="177"/>
      <c r="B79" s="179"/>
      <c r="C79" s="519" t="s">
        <v>99</v>
      </c>
      <c r="D79" s="520"/>
      <c r="E79" s="180">
        <v>0.99</v>
      </c>
      <c r="F79" s="496"/>
      <c r="G79" s="181"/>
      <c r="M79" s="178" t="s">
        <v>99</v>
      </c>
      <c r="O79" s="170"/>
    </row>
    <row r="80" spans="1:104" x14ac:dyDescent="0.2">
      <c r="A80" s="171">
        <v>21</v>
      </c>
      <c r="B80" s="172" t="s">
        <v>161</v>
      </c>
      <c r="C80" s="173" t="s">
        <v>162</v>
      </c>
      <c r="D80" s="174" t="s">
        <v>163</v>
      </c>
      <c r="E80" s="175">
        <v>2</v>
      </c>
      <c r="F80" s="202">
        <v>0</v>
      </c>
      <c r="G80" s="176">
        <f>E80*F80</f>
        <v>0</v>
      </c>
      <c r="O80" s="170">
        <v>2</v>
      </c>
      <c r="AA80" s="146">
        <v>12</v>
      </c>
      <c r="AB80" s="146">
        <v>0</v>
      </c>
      <c r="AC80" s="146">
        <v>18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0">
        <v>12</v>
      </c>
      <c r="CB80" s="170">
        <v>0</v>
      </c>
      <c r="CZ80" s="146">
        <v>0</v>
      </c>
    </row>
    <row r="81" spans="1:104" x14ac:dyDescent="0.2">
      <c r="A81" s="182"/>
      <c r="B81" s="183" t="s">
        <v>77</v>
      </c>
      <c r="C81" s="184" t="str">
        <f>CONCATENATE(B64," ",C64)</f>
        <v>96 Bourání konstrukcí</v>
      </c>
      <c r="D81" s="185"/>
      <c r="E81" s="186"/>
      <c r="F81" s="497"/>
      <c r="G81" s="188">
        <f>SUM(G64:G80)</f>
        <v>0</v>
      </c>
      <c r="O81" s="170">
        <v>4</v>
      </c>
      <c r="BA81" s="189">
        <f>SUM(BA64:BA80)</f>
        <v>0</v>
      </c>
      <c r="BB81" s="189">
        <f>SUM(BB64:BB80)</f>
        <v>0</v>
      </c>
      <c r="BC81" s="189">
        <f>SUM(BC64:BC80)</f>
        <v>0</v>
      </c>
      <c r="BD81" s="189">
        <f>SUM(BD64:BD80)</f>
        <v>0</v>
      </c>
      <c r="BE81" s="189">
        <f>SUM(BE64:BE80)</f>
        <v>0</v>
      </c>
    </row>
    <row r="82" spans="1:104" x14ac:dyDescent="0.2">
      <c r="A82" s="163" t="s">
        <v>73</v>
      </c>
      <c r="B82" s="164" t="s">
        <v>164</v>
      </c>
      <c r="C82" s="165" t="s">
        <v>165</v>
      </c>
      <c r="D82" s="166"/>
      <c r="E82" s="167"/>
      <c r="F82" s="498"/>
      <c r="G82" s="168"/>
      <c r="H82" s="169"/>
      <c r="I82" s="169"/>
      <c r="O82" s="170">
        <v>1</v>
      </c>
    </row>
    <row r="83" spans="1:104" x14ac:dyDescent="0.2">
      <c r="A83" s="171">
        <v>22</v>
      </c>
      <c r="B83" s="172" t="s">
        <v>166</v>
      </c>
      <c r="C83" s="173" t="s">
        <v>167</v>
      </c>
      <c r="D83" s="174" t="s">
        <v>87</v>
      </c>
      <c r="E83" s="175">
        <v>16</v>
      </c>
      <c r="F83" s="202">
        <v>0</v>
      </c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0">
        <v>1</v>
      </c>
      <c r="CB83" s="170">
        <v>1</v>
      </c>
      <c r="CZ83" s="146">
        <v>0</v>
      </c>
    </row>
    <row r="84" spans="1:104" x14ac:dyDescent="0.2">
      <c r="A84" s="177"/>
      <c r="B84" s="179"/>
      <c r="C84" s="519" t="s">
        <v>93</v>
      </c>
      <c r="D84" s="520"/>
      <c r="E84" s="180">
        <v>0</v>
      </c>
      <c r="F84" s="496"/>
      <c r="G84" s="181"/>
      <c r="M84" s="178" t="s">
        <v>93</v>
      </c>
      <c r="O84" s="170"/>
    </row>
    <row r="85" spans="1:104" x14ac:dyDescent="0.2">
      <c r="A85" s="177"/>
      <c r="B85" s="179"/>
      <c r="C85" s="519" t="s">
        <v>83</v>
      </c>
      <c r="D85" s="520"/>
      <c r="E85" s="180">
        <v>3</v>
      </c>
      <c r="F85" s="496"/>
      <c r="G85" s="181"/>
      <c r="M85" s="178">
        <v>3</v>
      </c>
      <c r="O85" s="170"/>
    </row>
    <row r="86" spans="1:104" x14ac:dyDescent="0.2">
      <c r="A86" s="177"/>
      <c r="B86" s="179"/>
      <c r="C86" s="519" t="s">
        <v>88</v>
      </c>
      <c r="D86" s="520"/>
      <c r="E86" s="180">
        <v>0</v>
      </c>
      <c r="F86" s="496"/>
      <c r="G86" s="181"/>
      <c r="M86" s="178" t="s">
        <v>88</v>
      </c>
      <c r="O86" s="170"/>
    </row>
    <row r="87" spans="1:104" x14ac:dyDescent="0.2">
      <c r="A87" s="177"/>
      <c r="B87" s="179"/>
      <c r="C87" s="519" t="s">
        <v>94</v>
      </c>
      <c r="D87" s="520"/>
      <c r="E87" s="180">
        <v>5</v>
      </c>
      <c r="F87" s="496"/>
      <c r="G87" s="181"/>
      <c r="M87" s="178">
        <v>5</v>
      </c>
      <c r="O87" s="170"/>
    </row>
    <row r="88" spans="1:104" x14ac:dyDescent="0.2">
      <c r="A88" s="177"/>
      <c r="B88" s="179"/>
      <c r="C88" s="519" t="s">
        <v>90</v>
      </c>
      <c r="D88" s="520"/>
      <c r="E88" s="180">
        <v>0</v>
      </c>
      <c r="F88" s="496"/>
      <c r="G88" s="181"/>
      <c r="M88" s="178" t="s">
        <v>90</v>
      </c>
      <c r="O88" s="170"/>
    </row>
    <row r="89" spans="1:104" x14ac:dyDescent="0.2">
      <c r="A89" s="177"/>
      <c r="B89" s="179"/>
      <c r="C89" s="519" t="s">
        <v>95</v>
      </c>
      <c r="D89" s="520"/>
      <c r="E89" s="180">
        <v>8</v>
      </c>
      <c r="F89" s="496"/>
      <c r="G89" s="181"/>
      <c r="M89" s="178">
        <v>8</v>
      </c>
      <c r="O89" s="170"/>
    </row>
    <row r="90" spans="1:104" x14ac:dyDescent="0.2">
      <c r="A90" s="171">
        <v>23</v>
      </c>
      <c r="B90" s="172" t="s">
        <v>168</v>
      </c>
      <c r="C90" s="173" t="s">
        <v>169</v>
      </c>
      <c r="D90" s="174" t="s">
        <v>87</v>
      </c>
      <c r="E90" s="175">
        <v>3</v>
      </c>
      <c r="F90" s="202">
        <v>0</v>
      </c>
      <c r="G90" s="176">
        <f>E90*F90</f>
        <v>0</v>
      </c>
      <c r="O90" s="170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0">
        <v>1</v>
      </c>
      <c r="CB90" s="170">
        <v>1</v>
      </c>
      <c r="CZ90" s="146">
        <v>0</v>
      </c>
    </row>
    <row r="91" spans="1:104" x14ac:dyDescent="0.2">
      <c r="A91" s="177"/>
      <c r="B91" s="179"/>
      <c r="C91" s="519" t="s">
        <v>88</v>
      </c>
      <c r="D91" s="520"/>
      <c r="E91" s="180">
        <v>0</v>
      </c>
      <c r="F91" s="496"/>
      <c r="G91" s="181"/>
      <c r="M91" s="178" t="s">
        <v>88</v>
      </c>
      <c r="O91" s="170"/>
    </row>
    <row r="92" spans="1:104" x14ac:dyDescent="0.2">
      <c r="A92" s="177"/>
      <c r="B92" s="179"/>
      <c r="C92" s="519" t="s">
        <v>89</v>
      </c>
      <c r="D92" s="520"/>
      <c r="E92" s="180">
        <v>2</v>
      </c>
      <c r="F92" s="496"/>
      <c r="G92" s="181"/>
      <c r="M92" s="178">
        <v>2</v>
      </c>
      <c r="O92" s="170"/>
    </row>
    <row r="93" spans="1:104" x14ac:dyDescent="0.2">
      <c r="A93" s="177"/>
      <c r="B93" s="179"/>
      <c r="C93" s="519" t="s">
        <v>90</v>
      </c>
      <c r="D93" s="520"/>
      <c r="E93" s="180">
        <v>0</v>
      </c>
      <c r="F93" s="496"/>
      <c r="G93" s="181"/>
      <c r="M93" s="178" t="s">
        <v>90</v>
      </c>
      <c r="O93" s="170"/>
    </row>
    <row r="94" spans="1:104" x14ac:dyDescent="0.2">
      <c r="A94" s="177"/>
      <c r="B94" s="179"/>
      <c r="C94" s="519" t="s">
        <v>74</v>
      </c>
      <c r="D94" s="520"/>
      <c r="E94" s="180">
        <v>1</v>
      </c>
      <c r="F94" s="496"/>
      <c r="G94" s="181"/>
      <c r="M94" s="178">
        <v>1</v>
      </c>
      <c r="O94" s="170"/>
    </row>
    <row r="95" spans="1:104" x14ac:dyDescent="0.2">
      <c r="A95" s="171">
        <v>24</v>
      </c>
      <c r="B95" s="172" t="s">
        <v>170</v>
      </c>
      <c r="C95" s="173" t="s">
        <v>171</v>
      </c>
      <c r="D95" s="174" t="s">
        <v>87</v>
      </c>
      <c r="E95" s="175">
        <v>30</v>
      </c>
      <c r="F95" s="202">
        <v>0</v>
      </c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0">
        <v>1</v>
      </c>
      <c r="CB95" s="170">
        <v>1</v>
      </c>
      <c r="CZ95" s="146">
        <v>0</v>
      </c>
    </row>
    <row r="96" spans="1:104" x14ac:dyDescent="0.2">
      <c r="A96" s="177"/>
      <c r="B96" s="179"/>
      <c r="C96" s="519" t="s">
        <v>93</v>
      </c>
      <c r="D96" s="520"/>
      <c r="E96" s="180">
        <v>0</v>
      </c>
      <c r="F96" s="496"/>
      <c r="G96" s="181"/>
      <c r="M96" s="178" t="s">
        <v>93</v>
      </c>
      <c r="O96" s="170"/>
    </row>
    <row r="97" spans="1:104" x14ac:dyDescent="0.2">
      <c r="A97" s="177"/>
      <c r="B97" s="179"/>
      <c r="C97" s="519" t="s">
        <v>107</v>
      </c>
      <c r="D97" s="520"/>
      <c r="E97" s="180">
        <v>4</v>
      </c>
      <c r="F97" s="496"/>
      <c r="G97" s="181"/>
      <c r="M97" s="178">
        <v>4</v>
      </c>
      <c r="O97" s="170"/>
    </row>
    <row r="98" spans="1:104" x14ac:dyDescent="0.2">
      <c r="A98" s="177"/>
      <c r="B98" s="179"/>
      <c r="C98" s="519" t="s">
        <v>88</v>
      </c>
      <c r="D98" s="520"/>
      <c r="E98" s="180">
        <v>0</v>
      </c>
      <c r="F98" s="496"/>
      <c r="G98" s="181"/>
      <c r="M98" s="178" t="s">
        <v>88</v>
      </c>
      <c r="O98" s="170"/>
    </row>
    <row r="99" spans="1:104" x14ac:dyDescent="0.2">
      <c r="A99" s="177"/>
      <c r="B99" s="179"/>
      <c r="C99" s="519" t="s">
        <v>111</v>
      </c>
      <c r="D99" s="520"/>
      <c r="E99" s="180">
        <v>9</v>
      </c>
      <c r="F99" s="496"/>
      <c r="G99" s="181"/>
      <c r="M99" s="178" t="s">
        <v>111</v>
      </c>
      <c r="O99" s="170"/>
    </row>
    <row r="100" spans="1:104" x14ac:dyDescent="0.2">
      <c r="A100" s="177"/>
      <c r="B100" s="179"/>
      <c r="C100" s="519" t="s">
        <v>90</v>
      </c>
      <c r="D100" s="520"/>
      <c r="E100" s="180">
        <v>0</v>
      </c>
      <c r="F100" s="496"/>
      <c r="G100" s="181"/>
      <c r="M100" s="178" t="s">
        <v>90</v>
      </c>
      <c r="O100" s="170"/>
    </row>
    <row r="101" spans="1:104" x14ac:dyDescent="0.2">
      <c r="A101" s="177"/>
      <c r="B101" s="179"/>
      <c r="C101" s="519" t="s">
        <v>112</v>
      </c>
      <c r="D101" s="520"/>
      <c r="E101" s="180">
        <v>17</v>
      </c>
      <c r="F101" s="496"/>
      <c r="G101" s="181"/>
      <c r="M101" s="178" t="s">
        <v>112</v>
      </c>
      <c r="O101" s="170"/>
    </row>
    <row r="102" spans="1:104" x14ac:dyDescent="0.2">
      <c r="A102" s="171">
        <v>25</v>
      </c>
      <c r="B102" s="172" t="s">
        <v>172</v>
      </c>
      <c r="C102" s="173" t="s">
        <v>173</v>
      </c>
      <c r="D102" s="174" t="s">
        <v>98</v>
      </c>
      <c r="E102" s="175">
        <v>100.764</v>
      </c>
      <c r="F102" s="202">
        <v>0</v>
      </c>
      <c r="G102" s="176">
        <f>E102*F102</f>
        <v>0</v>
      </c>
      <c r="O102" s="170">
        <v>2</v>
      </c>
      <c r="AA102" s="146">
        <v>1</v>
      </c>
      <c r="AB102" s="146">
        <v>1</v>
      </c>
      <c r="AC102" s="146">
        <v>1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0">
        <v>1</v>
      </c>
      <c r="CB102" s="170">
        <v>1</v>
      </c>
      <c r="CZ102" s="146">
        <v>0</v>
      </c>
    </row>
    <row r="103" spans="1:104" ht="12.75" customHeight="1" x14ac:dyDescent="0.2">
      <c r="A103" s="177"/>
      <c r="B103" s="179"/>
      <c r="C103" s="519" t="s">
        <v>174</v>
      </c>
      <c r="D103" s="520"/>
      <c r="E103" s="180">
        <v>72.180000000000007</v>
      </c>
      <c r="F103" s="496"/>
      <c r="G103" s="181"/>
      <c r="M103" s="178" t="s">
        <v>174</v>
      </c>
      <c r="O103" s="170"/>
    </row>
    <row r="104" spans="1:104" ht="12.75" customHeight="1" x14ac:dyDescent="0.2">
      <c r="A104" s="177"/>
      <c r="B104" s="179"/>
      <c r="C104" s="519" t="s">
        <v>175</v>
      </c>
      <c r="D104" s="520"/>
      <c r="E104" s="180">
        <v>28.584</v>
      </c>
      <c r="F104" s="496"/>
      <c r="G104" s="181"/>
      <c r="M104" s="178" t="s">
        <v>175</v>
      </c>
      <c r="O104" s="170"/>
    </row>
    <row r="105" spans="1:104" x14ac:dyDescent="0.2">
      <c r="A105" s="171">
        <v>26</v>
      </c>
      <c r="B105" s="172" t="s">
        <v>176</v>
      </c>
      <c r="C105" s="173" t="s">
        <v>177</v>
      </c>
      <c r="D105" s="174" t="s">
        <v>98</v>
      </c>
      <c r="E105" s="175">
        <v>100.764</v>
      </c>
      <c r="F105" s="202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0">
        <v>1</v>
      </c>
      <c r="CB105" s="170">
        <v>1</v>
      </c>
      <c r="CZ105" s="146">
        <v>0</v>
      </c>
    </row>
    <row r="106" spans="1:104" x14ac:dyDescent="0.2">
      <c r="A106" s="182"/>
      <c r="B106" s="183" t="s">
        <v>77</v>
      </c>
      <c r="C106" s="184" t="str">
        <f>CONCATENATE(B82," ",C82)</f>
        <v>97 Prorážení otvorů</v>
      </c>
      <c r="D106" s="185"/>
      <c r="E106" s="186"/>
      <c r="F106" s="497"/>
      <c r="G106" s="188">
        <f>SUM(G82:G105)</f>
        <v>0</v>
      </c>
      <c r="O106" s="170">
        <v>4</v>
      </c>
      <c r="BA106" s="189">
        <f>SUM(BA82:BA105)</f>
        <v>0</v>
      </c>
      <c r="BB106" s="189">
        <f>SUM(BB82:BB105)</f>
        <v>0</v>
      </c>
      <c r="BC106" s="189">
        <f>SUM(BC82:BC105)</f>
        <v>0</v>
      </c>
      <c r="BD106" s="189">
        <f>SUM(BD82:BD105)</f>
        <v>0</v>
      </c>
      <c r="BE106" s="189">
        <f>SUM(BE82:BE105)</f>
        <v>0</v>
      </c>
    </row>
    <row r="107" spans="1:104" x14ac:dyDescent="0.2">
      <c r="A107" s="163" t="s">
        <v>73</v>
      </c>
      <c r="B107" s="164" t="s">
        <v>178</v>
      </c>
      <c r="C107" s="165" t="s">
        <v>179</v>
      </c>
      <c r="D107" s="166"/>
      <c r="E107" s="167"/>
      <c r="F107" s="498"/>
      <c r="G107" s="168"/>
      <c r="H107" s="169"/>
      <c r="I107" s="169"/>
      <c r="O107" s="170">
        <v>1</v>
      </c>
    </row>
    <row r="108" spans="1:104" x14ac:dyDescent="0.2">
      <c r="A108" s="171">
        <v>27</v>
      </c>
      <c r="B108" s="172" t="s">
        <v>180</v>
      </c>
      <c r="C108" s="173" t="s">
        <v>181</v>
      </c>
      <c r="D108" s="174" t="s">
        <v>182</v>
      </c>
      <c r="E108" s="175">
        <v>22.452642711999999</v>
      </c>
      <c r="F108" s="202"/>
      <c r="G108" s="176">
        <f>E108*F108</f>
        <v>0</v>
      </c>
      <c r="O108" s="170">
        <v>2</v>
      </c>
      <c r="AA108" s="146">
        <v>7</v>
      </c>
      <c r="AB108" s="146">
        <v>1</v>
      </c>
      <c r="AC108" s="146">
        <v>2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7</v>
      </c>
      <c r="CB108" s="170">
        <v>1</v>
      </c>
      <c r="CZ108" s="146">
        <v>0</v>
      </c>
    </row>
    <row r="109" spans="1:104" x14ac:dyDescent="0.2">
      <c r="A109" s="182"/>
      <c r="B109" s="183" t="s">
        <v>77</v>
      </c>
      <c r="C109" s="184" t="str">
        <f>CONCATENATE(B107," ",C107)</f>
        <v>99 Staveništní přesun hmot</v>
      </c>
      <c r="D109" s="185"/>
      <c r="E109" s="186"/>
      <c r="F109" s="497"/>
      <c r="G109" s="188">
        <f>SUM(G107:G108)</f>
        <v>0</v>
      </c>
      <c r="O109" s="170">
        <v>4</v>
      </c>
      <c r="BA109" s="189">
        <f>SUM(BA107:BA108)</f>
        <v>0</v>
      </c>
      <c r="BB109" s="189">
        <f>SUM(BB107:BB108)</f>
        <v>0</v>
      </c>
      <c r="BC109" s="189">
        <f>SUM(BC107:BC108)</f>
        <v>0</v>
      </c>
      <c r="BD109" s="189">
        <f>SUM(BD107:BD108)</f>
        <v>0</v>
      </c>
      <c r="BE109" s="189">
        <f>SUM(BE107:BE108)</f>
        <v>0</v>
      </c>
    </row>
    <row r="110" spans="1:104" x14ac:dyDescent="0.2">
      <c r="A110" s="163" t="s">
        <v>73</v>
      </c>
      <c r="B110" s="164" t="s">
        <v>183</v>
      </c>
      <c r="C110" s="165" t="s">
        <v>184</v>
      </c>
      <c r="D110" s="166"/>
      <c r="E110" s="167"/>
      <c r="F110" s="498"/>
      <c r="G110" s="168"/>
      <c r="H110" s="169"/>
      <c r="I110" s="169"/>
      <c r="O110" s="170">
        <v>1</v>
      </c>
    </row>
    <row r="111" spans="1:104" ht="22.5" x14ac:dyDescent="0.2">
      <c r="A111" s="171">
        <v>28</v>
      </c>
      <c r="B111" s="172" t="s">
        <v>185</v>
      </c>
      <c r="C111" s="173" t="s">
        <v>186</v>
      </c>
      <c r="D111" s="174" t="s">
        <v>98</v>
      </c>
      <c r="E111" s="175">
        <v>8</v>
      </c>
      <c r="F111" s="202">
        <v>0</v>
      </c>
      <c r="G111" s="176">
        <f>E111*F111</f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0">
        <v>1</v>
      </c>
      <c r="CB111" s="170">
        <v>7</v>
      </c>
      <c r="CZ111" s="146">
        <v>3.3E-4</v>
      </c>
    </row>
    <row r="112" spans="1:104" ht="12.75" customHeight="1" x14ac:dyDescent="0.2">
      <c r="A112" s="177"/>
      <c r="B112" s="179"/>
      <c r="C112" s="519" t="s">
        <v>138</v>
      </c>
      <c r="D112" s="520"/>
      <c r="E112" s="180">
        <v>0</v>
      </c>
      <c r="F112" s="496"/>
      <c r="G112" s="181"/>
      <c r="M112" s="178" t="s">
        <v>138</v>
      </c>
      <c r="O112" s="170"/>
    </row>
    <row r="113" spans="1:104" x14ac:dyDescent="0.2">
      <c r="A113" s="177"/>
      <c r="B113" s="179"/>
      <c r="C113" s="519" t="s">
        <v>187</v>
      </c>
      <c r="D113" s="520"/>
      <c r="E113" s="180">
        <v>8</v>
      </c>
      <c r="F113" s="496"/>
      <c r="G113" s="181"/>
      <c r="M113" s="178" t="s">
        <v>187</v>
      </c>
      <c r="O113" s="170"/>
    </row>
    <row r="114" spans="1:104" x14ac:dyDescent="0.2">
      <c r="A114" s="171">
        <v>29</v>
      </c>
      <c r="B114" s="172" t="s">
        <v>188</v>
      </c>
      <c r="C114" s="173" t="s">
        <v>189</v>
      </c>
      <c r="D114" s="174" t="s">
        <v>98</v>
      </c>
      <c r="E114" s="175">
        <v>8</v>
      </c>
      <c r="F114" s="202">
        <v>0</v>
      </c>
      <c r="G114" s="176">
        <f>E114*F114</f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0">
        <v>1</v>
      </c>
      <c r="CB114" s="170">
        <v>7</v>
      </c>
      <c r="CZ114" s="146">
        <v>4.0999999999999999E-4</v>
      </c>
    </row>
    <row r="115" spans="1:104" x14ac:dyDescent="0.2">
      <c r="A115" s="171">
        <v>30</v>
      </c>
      <c r="B115" s="172" t="s">
        <v>190</v>
      </c>
      <c r="C115" s="173" t="s">
        <v>191</v>
      </c>
      <c r="D115" s="174" t="s">
        <v>98</v>
      </c>
      <c r="E115" s="175">
        <v>8</v>
      </c>
      <c r="F115" s="202">
        <v>0</v>
      </c>
      <c r="G115" s="176">
        <f>E115*F115</f>
        <v>0</v>
      </c>
      <c r="O115" s="170">
        <v>2</v>
      </c>
      <c r="AA115" s="146">
        <v>12</v>
      </c>
      <c r="AB115" s="146">
        <v>0</v>
      </c>
      <c r="AC115" s="146">
        <v>38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0">
        <v>12</v>
      </c>
      <c r="CB115" s="170">
        <v>0</v>
      </c>
      <c r="CZ115" s="146">
        <v>0</v>
      </c>
    </row>
    <row r="116" spans="1:104" x14ac:dyDescent="0.2">
      <c r="A116" s="171">
        <v>31</v>
      </c>
      <c r="B116" s="172" t="s">
        <v>192</v>
      </c>
      <c r="C116" s="173" t="s">
        <v>193</v>
      </c>
      <c r="D116" s="174" t="s">
        <v>98</v>
      </c>
      <c r="E116" s="175">
        <v>9.1999999999999993</v>
      </c>
      <c r="F116" s="202">
        <v>0</v>
      </c>
      <c r="G116" s="176">
        <f>E116*F116</f>
        <v>0</v>
      </c>
      <c r="O116" s="170">
        <v>2</v>
      </c>
      <c r="AA116" s="146">
        <v>3</v>
      </c>
      <c r="AB116" s="146">
        <v>7</v>
      </c>
      <c r="AC116" s="146">
        <v>628522501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0">
        <v>3</v>
      </c>
      <c r="CB116" s="170">
        <v>7</v>
      </c>
      <c r="CZ116" s="146">
        <v>4.3E-3</v>
      </c>
    </row>
    <row r="117" spans="1:104" x14ac:dyDescent="0.2">
      <c r="A117" s="177"/>
      <c r="B117" s="179"/>
      <c r="C117" s="519" t="s">
        <v>194</v>
      </c>
      <c r="D117" s="520"/>
      <c r="E117" s="180">
        <v>9.1999999999999993</v>
      </c>
      <c r="F117" s="496"/>
      <c r="G117" s="181"/>
      <c r="M117" s="178" t="s">
        <v>194</v>
      </c>
      <c r="O117" s="170"/>
    </row>
    <row r="118" spans="1:104" x14ac:dyDescent="0.2">
      <c r="A118" s="171">
        <v>32</v>
      </c>
      <c r="B118" s="172" t="s">
        <v>195</v>
      </c>
      <c r="C118" s="173" t="s">
        <v>196</v>
      </c>
      <c r="D118" s="174" t="s">
        <v>62</v>
      </c>
      <c r="E118" s="202"/>
      <c r="F118" s="202">
        <v>0</v>
      </c>
      <c r="G118" s="176">
        <f>E118*F118</f>
        <v>0</v>
      </c>
      <c r="O118" s="170">
        <v>2</v>
      </c>
      <c r="AA118" s="146">
        <v>7</v>
      </c>
      <c r="AB118" s="146">
        <v>1002</v>
      </c>
      <c r="AC118" s="146">
        <v>5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0">
        <v>7</v>
      </c>
      <c r="CB118" s="170">
        <v>1002</v>
      </c>
      <c r="CZ118" s="146">
        <v>0</v>
      </c>
    </row>
    <row r="119" spans="1:104" x14ac:dyDescent="0.2">
      <c r="A119" s="182"/>
      <c r="B119" s="183" t="s">
        <v>77</v>
      </c>
      <c r="C119" s="184" t="str">
        <f>CONCATENATE(B110," ",C110)</f>
        <v>711 Izolace proti vodě</v>
      </c>
      <c r="D119" s="185"/>
      <c r="E119" s="186"/>
      <c r="F119" s="497"/>
      <c r="G119" s="188">
        <f>SUM(G110:G118)</f>
        <v>0</v>
      </c>
      <c r="O119" s="170">
        <v>4</v>
      </c>
      <c r="BA119" s="189">
        <f>SUM(BA110:BA118)</f>
        <v>0</v>
      </c>
      <c r="BB119" s="189">
        <f>SUM(BB110:BB118)</f>
        <v>0</v>
      </c>
      <c r="BC119" s="189">
        <f>SUM(BC110:BC118)</f>
        <v>0</v>
      </c>
      <c r="BD119" s="189">
        <f>SUM(BD110:BD118)</f>
        <v>0</v>
      </c>
      <c r="BE119" s="189">
        <f>SUM(BE110:BE118)</f>
        <v>0</v>
      </c>
    </row>
    <row r="120" spans="1:104" x14ac:dyDescent="0.2">
      <c r="A120" s="163" t="s">
        <v>73</v>
      </c>
      <c r="B120" s="164" t="s">
        <v>197</v>
      </c>
      <c r="C120" s="165" t="s">
        <v>198</v>
      </c>
      <c r="D120" s="166"/>
      <c r="E120" s="167"/>
      <c r="F120" s="498"/>
      <c r="G120" s="168"/>
      <c r="H120" s="169"/>
      <c r="I120" s="169"/>
      <c r="O120" s="170">
        <v>1</v>
      </c>
    </row>
    <row r="121" spans="1:104" x14ac:dyDescent="0.2">
      <c r="A121" s="171">
        <v>33</v>
      </c>
      <c r="B121" s="172" t="s">
        <v>199</v>
      </c>
      <c r="C121" s="173" t="s">
        <v>200</v>
      </c>
      <c r="D121" s="174" t="s">
        <v>163</v>
      </c>
      <c r="E121" s="175">
        <v>1</v>
      </c>
      <c r="F121" s="202">
        <f>ZTI!I12</f>
        <v>0</v>
      </c>
      <c r="G121" s="176">
        <f>E121*F121</f>
        <v>0</v>
      </c>
      <c r="O121" s="170">
        <v>2</v>
      </c>
      <c r="AA121" s="146">
        <v>12</v>
      </c>
      <c r="AB121" s="146">
        <v>0</v>
      </c>
      <c r="AC121" s="146">
        <v>1</v>
      </c>
      <c r="AZ121" s="146">
        <v>2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0">
        <v>12</v>
      </c>
      <c r="CB121" s="170">
        <v>0</v>
      </c>
      <c r="CZ121" s="146">
        <v>0</v>
      </c>
    </row>
    <row r="122" spans="1:104" x14ac:dyDescent="0.2">
      <c r="A122" s="171">
        <v>34</v>
      </c>
      <c r="B122" s="172" t="s">
        <v>201</v>
      </c>
      <c r="C122" s="173" t="s">
        <v>202</v>
      </c>
      <c r="D122" s="174" t="s">
        <v>62</v>
      </c>
      <c r="E122" s="202"/>
      <c r="F122" s="202">
        <v>0</v>
      </c>
      <c r="G122" s="176">
        <f>E122*F122</f>
        <v>0</v>
      </c>
      <c r="O122" s="170">
        <v>2</v>
      </c>
      <c r="AA122" s="146">
        <v>12</v>
      </c>
      <c r="AB122" s="146">
        <v>0</v>
      </c>
      <c r="AC122" s="146">
        <v>2</v>
      </c>
      <c r="AZ122" s="146">
        <v>2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0">
        <v>12</v>
      </c>
      <c r="CB122" s="170">
        <v>0</v>
      </c>
      <c r="CZ122" s="146">
        <v>0</v>
      </c>
    </row>
    <row r="123" spans="1:104" x14ac:dyDescent="0.2">
      <c r="A123" s="182"/>
      <c r="B123" s="183" t="s">
        <v>77</v>
      </c>
      <c r="C123" s="184" t="str">
        <f>CONCATENATE(B120," ",C120)</f>
        <v>720 Zdravotechnická instalace</v>
      </c>
      <c r="D123" s="185"/>
      <c r="E123" s="186"/>
      <c r="F123" s="497"/>
      <c r="G123" s="188">
        <f>SUM(G120:G122)</f>
        <v>0</v>
      </c>
      <c r="O123" s="170">
        <v>4</v>
      </c>
      <c r="BA123" s="189">
        <f>SUM(BA120:BA122)</f>
        <v>0</v>
      </c>
      <c r="BB123" s="189">
        <f>SUM(BB120:BB122)</f>
        <v>0</v>
      </c>
      <c r="BC123" s="189">
        <f>SUM(BC120:BC122)</f>
        <v>0</v>
      </c>
      <c r="BD123" s="189">
        <f>SUM(BD120:BD122)</f>
        <v>0</v>
      </c>
      <c r="BE123" s="189">
        <f>SUM(BE120:BE122)</f>
        <v>0</v>
      </c>
    </row>
    <row r="124" spans="1:104" x14ac:dyDescent="0.2">
      <c r="A124" s="163" t="s">
        <v>73</v>
      </c>
      <c r="B124" s="164" t="s">
        <v>203</v>
      </c>
      <c r="C124" s="165" t="s">
        <v>204</v>
      </c>
      <c r="D124" s="166"/>
      <c r="E124" s="167"/>
      <c r="F124" s="498"/>
      <c r="G124" s="168"/>
      <c r="H124" s="169"/>
      <c r="I124" s="169"/>
      <c r="O124" s="170">
        <v>1</v>
      </c>
    </row>
    <row r="125" spans="1:104" x14ac:dyDescent="0.2">
      <c r="A125" s="171">
        <v>35</v>
      </c>
      <c r="B125" s="172" t="s">
        <v>205</v>
      </c>
      <c r="C125" s="173" t="s">
        <v>206</v>
      </c>
      <c r="D125" s="174" t="s">
        <v>98</v>
      </c>
      <c r="E125" s="175">
        <v>118.23</v>
      </c>
      <c r="F125" s="202">
        <v>0</v>
      </c>
      <c r="G125" s="176">
        <f>E125*F125</f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0">
        <v>1</v>
      </c>
      <c r="CB125" s="170">
        <v>7</v>
      </c>
      <c r="CZ125" s="146">
        <v>2.1000000000000001E-4</v>
      </c>
    </row>
    <row r="126" spans="1:104" ht="12.75" customHeight="1" x14ac:dyDescent="0.2">
      <c r="A126" s="177"/>
      <c r="B126" s="179"/>
      <c r="C126" s="519" t="s">
        <v>142</v>
      </c>
      <c r="D126" s="520"/>
      <c r="E126" s="180">
        <v>117.93</v>
      </c>
      <c r="F126" s="496"/>
      <c r="G126" s="181"/>
      <c r="M126" s="178" t="s">
        <v>142</v>
      </c>
      <c r="O126" s="170"/>
    </row>
    <row r="127" spans="1:104" ht="12.75" customHeight="1" x14ac:dyDescent="0.2">
      <c r="A127" s="177"/>
      <c r="B127" s="179"/>
      <c r="C127" s="519" t="s">
        <v>207</v>
      </c>
      <c r="D127" s="520"/>
      <c r="E127" s="180">
        <v>0.3</v>
      </c>
      <c r="F127" s="496"/>
      <c r="G127" s="181"/>
      <c r="M127" s="178" t="s">
        <v>207</v>
      </c>
      <c r="O127" s="170"/>
    </row>
    <row r="128" spans="1:104" ht="22.5" x14ac:dyDescent="0.2">
      <c r="A128" s="171">
        <v>36</v>
      </c>
      <c r="B128" s="172" t="s">
        <v>208</v>
      </c>
      <c r="C128" s="173" t="s">
        <v>209</v>
      </c>
      <c r="D128" s="174" t="s">
        <v>210</v>
      </c>
      <c r="E128" s="175">
        <v>3</v>
      </c>
      <c r="F128" s="202">
        <v>0</v>
      </c>
      <c r="G128" s="176">
        <f>E128*F128</f>
        <v>0</v>
      </c>
      <c r="O128" s="170">
        <v>2</v>
      </c>
      <c r="AA128" s="146">
        <v>1</v>
      </c>
      <c r="AB128" s="146">
        <v>7</v>
      </c>
      <c r="AC128" s="146">
        <v>7</v>
      </c>
      <c r="AZ128" s="146">
        <v>2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0">
        <v>1</v>
      </c>
      <c r="CB128" s="170">
        <v>7</v>
      </c>
      <c r="CZ128" s="146">
        <v>3.2000000000000003E-4</v>
      </c>
    </row>
    <row r="129" spans="1:104" ht="12.75" customHeight="1" x14ac:dyDescent="0.2">
      <c r="A129" s="177"/>
      <c r="B129" s="179"/>
      <c r="C129" s="519" t="s">
        <v>211</v>
      </c>
      <c r="D129" s="520"/>
      <c r="E129" s="180">
        <v>3</v>
      </c>
      <c r="F129" s="496"/>
      <c r="G129" s="181"/>
      <c r="M129" s="178" t="s">
        <v>211</v>
      </c>
      <c r="O129" s="170"/>
    </row>
    <row r="130" spans="1:104" x14ac:dyDescent="0.2">
      <c r="A130" s="171">
        <v>37</v>
      </c>
      <c r="B130" s="172" t="s">
        <v>212</v>
      </c>
      <c r="C130" s="173" t="s">
        <v>213</v>
      </c>
      <c r="D130" s="174" t="s">
        <v>210</v>
      </c>
      <c r="E130" s="175">
        <v>3</v>
      </c>
      <c r="F130" s="202">
        <v>0</v>
      </c>
      <c r="G130" s="176">
        <f>E130*F130</f>
        <v>0</v>
      </c>
      <c r="O130" s="170">
        <v>2</v>
      </c>
      <c r="AA130" s="146">
        <v>1</v>
      </c>
      <c r="AB130" s="146">
        <v>7</v>
      </c>
      <c r="AC130" s="146">
        <v>7</v>
      </c>
      <c r="AZ130" s="146">
        <v>2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0">
        <v>1</v>
      </c>
      <c r="CB130" s="170">
        <v>7</v>
      </c>
      <c r="CZ130" s="146">
        <v>0</v>
      </c>
    </row>
    <row r="131" spans="1:104" ht="22.5" x14ac:dyDescent="0.2">
      <c r="A131" s="171">
        <v>38</v>
      </c>
      <c r="B131" s="172" t="s">
        <v>214</v>
      </c>
      <c r="C131" s="173" t="s">
        <v>215</v>
      </c>
      <c r="D131" s="174" t="s">
        <v>98</v>
      </c>
      <c r="E131" s="175">
        <v>117.93</v>
      </c>
      <c r="F131" s="202">
        <v>0</v>
      </c>
      <c r="G131" s="176">
        <f>E131*F131</f>
        <v>0</v>
      </c>
      <c r="O131" s="170">
        <v>2</v>
      </c>
      <c r="AA131" s="146">
        <v>1</v>
      </c>
      <c r="AB131" s="146">
        <v>7</v>
      </c>
      <c r="AC131" s="146">
        <v>7</v>
      </c>
      <c r="AZ131" s="146">
        <v>2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0">
        <v>1</v>
      </c>
      <c r="CB131" s="170">
        <v>7</v>
      </c>
      <c r="CZ131" s="146">
        <v>4.7499999999999999E-3</v>
      </c>
    </row>
    <row r="132" spans="1:104" x14ac:dyDescent="0.2">
      <c r="A132" s="171">
        <v>39</v>
      </c>
      <c r="B132" s="172" t="s">
        <v>216</v>
      </c>
      <c r="C132" s="173" t="s">
        <v>217</v>
      </c>
      <c r="D132" s="174" t="s">
        <v>98</v>
      </c>
      <c r="E132" s="175">
        <v>130.083</v>
      </c>
      <c r="F132" s="202">
        <v>0</v>
      </c>
      <c r="G132" s="176">
        <f>E132*F132</f>
        <v>0</v>
      </c>
      <c r="O132" s="170">
        <v>2</v>
      </c>
      <c r="AA132" s="146">
        <v>12</v>
      </c>
      <c r="AB132" s="146">
        <v>0</v>
      </c>
      <c r="AC132" s="146">
        <v>46</v>
      </c>
      <c r="AZ132" s="146">
        <v>2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0">
        <v>12</v>
      </c>
      <c r="CB132" s="170">
        <v>0</v>
      </c>
      <c r="CZ132" s="146">
        <v>1.9199999999999998E-2</v>
      </c>
    </row>
    <row r="133" spans="1:104" x14ac:dyDescent="0.2">
      <c r="A133" s="177"/>
      <c r="B133" s="179"/>
      <c r="C133" s="519" t="s">
        <v>218</v>
      </c>
      <c r="D133" s="520"/>
      <c r="E133" s="180">
        <v>129.72300000000001</v>
      </c>
      <c r="F133" s="496"/>
      <c r="G133" s="181"/>
      <c r="M133" s="178" t="s">
        <v>218</v>
      </c>
      <c r="O133" s="170"/>
    </row>
    <row r="134" spans="1:104" ht="12.75" customHeight="1" x14ac:dyDescent="0.2">
      <c r="A134" s="177"/>
      <c r="B134" s="179"/>
      <c r="C134" s="519" t="s">
        <v>219</v>
      </c>
      <c r="D134" s="520"/>
      <c r="E134" s="180">
        <v>0.36</v>
      </c>
      <c r="F134" s="496"/>
      <c r="G134" s="181"/>
      <c r="M134" s="178" t="s">
        <v>219</v>
      </c>
      <c r="O134" s="170"/>
    </row>
    <row r="135" spans="1:104" x14ac:dyDescent="0.2">
      <c r="A135" s="171">
        <v>40</v>
      </c>
      <c r="B135" s="172" t="s">
        <v>220</v>
      </c>
      <c r="C135" s="173" t="s">
        <v>221</v>
      </c>
      <c r="D135" s="174" t="s">
        <v>62</v>
      </c>
      <c r="E135" s="202"/>
      <c r="F135" s="202">
        <v>0</v>
      </c>
      <c r="G135" s="176">
        <f>E135*F135</f>
        <v>0</v>
      </c>
      <c r="O135" s="170">
        <v>2</v>
      </c>
      <c r="AA135" s="146">
        <v>7</v>
      </c>
      <c r="AB135" s="146">
        <v>1002</v>
      </c>
      <c r="AC135" s="146">
        <v>5</v>
      </c>
      <c r="AZ135" s="146">
        <v>2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0">
        <v>7</v>
      </c>
      <c r="CB135" s="170">
        <v>1002</v>
      </c>
      <c r="CZ135" s="146">
        <v>0</v>
      </c>
    </row>
    <row r="136" spans="1:104" x14ac:dyDescent="0.2">
      <c r="A136" s="182"/>
      <c r="B136" s="183" t="s">
        <v>77</v>
      </c>
      <c r="C136" s="184" t="str">
        <f>CONCATENATE(B124," ",C124)</f>
        <v>771 Podlahy z dlaždic a obklady</v>
      </c>
      <c r="D136" s="185"/>
      <c r="E136" s="186"/>
      <c r="F136" s="497"/>
      <c r="G136" s="188">
        <f>SUM(G124:G135)</f>
        <v>0</v>
      </c>
      <c r="O136" s="170">
        <v>4</v>
      </c>
      <c r="BA136" s="189">
        <f>SUM(BA124:BA135)</f>
        <v>0</v>
      </c>
      <c r="BB136" s="189">
        <f>SUM(BB124:BB135)</f>
        <v>0</v>
      </c>
      <c r="BC136" s="189">
        <f>SUM(BC124:BC135)</f>
        <v>0</v>
      </c>
      <c r="BD136" s="189">
        <f>SUM(BD124:BD135)</f>
        <v>0</v>
      </c>
      <c r="BE136" s="189">
        <f>SUM(BE124:BE135)</f>
        <v>0</v>
      </c>
    </row>
    <row r="137" spans="1:104" x14ac:dyDescent="0.2">
      <c r="A137" s="163" t="s">
        <v>73</v>
      </c>
      <c r="B137" s="164" t="s">
        <v>222</v>
      </c>
      <c r="C137" s="165" t="s">
        <v>223</v>
      </c>
      <c r="D137" s="166"/>
      <c r="E137" s="167"/>
      <c r="F137" s="498"/>
      <c r="G137" s="168"/>
      <c r="H137" s="169"/>
      <c r="I137" s="169"/>
      <c r="O137" s="170">
        <v>1</v>
      </c>
    </row>
    <row r="138" spans="1:104" x14ac:dyDescent="0.2">
      <c r="A138" s="171">
        <v>41</v>
      </c>
      <c r="B138" s="172" t="s">
        <v>224</v>
      </c>
      <c r="C138" s="173" t="s">
        <v>225</v>
      </c>
      <c r="D138" s="174" t="s">
        <v>98</v>
      </c>
      <c r="E138" s="175">
        <v>97.055999999999997</v>
      </c>
      <c r="F138" s="202">
        <v>0</v>
      </c>
      <c r="G138" s="176">
        <f>E138*F138</f>
        <v>0</v>
      </c>
      <c r="O138" s="170">
        <v>2</v>
      </c>
      <c r="AA138" s="146">
        <v>1</v>
      </c>
      <c r="AB138" s="146">
        <v>7</v>
      </c>
      <c r="AC138" s="146">
        <v>7</v>
      </c>
      <c r="AZ138" s="146">
        <v>2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0">
        <v>1</v>
      </c>
      <c r="CB138" s="170">
        <v>7</v>
      </c>
      <c r="CZ138" s="146">
        <v>2.1000000000000001E-4</v>
      </c>
    </row>
    <row r="139" spans="1:104" ht="12.75" customHeight="1" x14ac:dyDescent="0.2">
      <c r="A139" s="177"/>
      <c r="B139" s="179"/>
      <c r="C139" s="519" t="s">
        <v>128</v>
      </c>
      <c r="D139" s="520"/>
      <c r="E139" s="180">
        <v>71.352000000000004</v>
      </c>
      <c r="F139" s="496"/>
      <c r="G139" s="181"/>
      <c r="M139" s="178" t="s">
        <v>128</v>
      </c>
      <c r="O139" s="170"/>
    </row>
    <row r="140" spans="1:104" ht="12.75" customHeight="1" x14ac:dyDescent="0.2">
      <c r="A140" s="177"/>
      <c r="B140" s="179"/>
      <c r="C140" s="519" t="s">
        <v>129</v>
      </c>
      <c r="D140" s="520"/>
      <c r="E140" s="180">
        <v>25.704000000000001</v>
      </c>
      <c r="F140" s="496"/>
      <c r="G140" s="181"/>
      <c r="M140" s="178" t="s">
        <v>129</v>
      </c>
      <c r="O140" s="170"/>
    </row>
    <row r="141" spans="1:104" ht="22.5" x14ac:dyDescent="0.2">
      <c r="A141" s="171">
        <v>42</v>
      </c>
      <c r="B141" s="172" t="s">
        <v>226</v>
      </c>
      <c r="C141" s="173" t="s">
        <v>227</v>
      </c>
      <c r="D141" s="174" t="s">
        <v>98</v>
      </c>
      <c r="E141" s="175">
        <v>97.055999999999997</v>
      </c>
      <c r="F141" s="202">
        <v>0</v>
      </c>
      <c r="G141" s="176">
        <f>E141*F141</f>
        <v>0</v>
      </c>
      <c r="O141" s="170">
        <v>2</v>
      </c>
      <c r="AA141" s="146">
        <v>1</v>
      </c>
      <c r="AB141" s="146">
        <v>7</v>
      </c>
      <c r="AC141" s="146">
        <v>7</v>
      </c>
      <c r="AZ141" s="146">
        <v>2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0">
        <v>1</v>
      </c>
      <c r="CB141" s="170">
        <v>7</v>
      </c>
      <c r="CZ141" s="146">
        <v>2.7599999999999999E-3</v>
      </c>
    </row>
    <row r="142" spans="1:104" x14ac:dyDescent="0.2">
      <c r="A142" s="171">
        <v>43</v>
      </c>
      <c r="B142" s="172" t="s">
        <v>228</v>
      </c>
      <c r="C142" s="173" t="s">
        <v>229</v>
      </c>
      <c r="D142" s="174" t="s">
        <v>98</v>
      </c>
      <c r="E142" s="175">
        <v>106.7616</v>
      </c>
      <c r="F142" s="202">
        <v>0</v>
      </c>
      <c r="G142" s="176">
        <f>E142*F142</f>
        <v>0</v>
      </c>
      <c r="O142" s="170">
        <v>2</v>
      </c>
      <c r="AA142" s="146">
        <v>12</v>
      </c>
      <c r="AB142" s="146">
        <v>0</v>
      </c>
      <c r="AC142" s="146">
        <v>47</v>
      </c>
      <c r="AZ142" s="146">
        <v>2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0">
        <v>12</v>
      </c>
      <c r="CB142" s="170">
        <v>0</v>
      </c>
      <c r="CZ142" s="146">
        <v>1.0500000000000001E-2</v>
      </c>
    </row>
    <row r="143" spans="1:104" x14ac:dyDescent="0.2">
      <c r="A143" s="177"/>
      <c r="B143" s="179"/>
      <c r="C143" s="519" t="s">
        <v>230</v>
      </c>
      <c r="D143" s="520"/>
      <c r="E143" s="180">
        <v>106.7616</v>
      </c>
      <c r="F143" s="496"/>
      <c r="G143" s="181"/>
      <c r="M143" s="178" t="s">
        <v>230</v>
      </c>
      <c r="O143" s="170"/>
    </row>
    <row r="144" spans="1:104" x14ac:dyDescent="0.2">
      <c r="A144" s="171">
        <v>44</v>
      </c>
      <c r="B144" s="172" t="s">
        <v>231</v>
      </c>
      <c r="C144" s="173" t="s">
        <v>232</v>
      </c>
      <c r="D144" s="174" t="s">
        <v>62</v>
      </c>
      <c r="E144" s="202"/>
      <c r="F144" s="202">
        <v>0</v>
      </c>
      <c r="G144" s="176">
        <f>E144*F144</f>
        <v>0</v>
      </c>
      <c r="O144" s="170">
        <v>2</v>
      </c>
      <c r="AA144" s="146">
        <v>7</v>
      </c>
      <c r="AB144" s="146">
        <v>1002</v>
      </c>
      <c r="AC144" s="146">
        <v>5</v>
      </c>
      <c r="AZ144" s="146">
        <v>2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0">
        <v>7</v>
      </c>
      <c r="CB144" s="170">
        <v>1002</v>
      </c>
      <c r="CZ144" s="146">
        <v>0</v>
      </c>
    </row>
    <row r="145" spans="1:104" x14ac:dyDescent="0.2">
      <c r="A145" s="182"/>
      <c r="B145" s="183" t="s">
        <v>77</v>
      </c>
      <c r="C145" s="184" t="str">
        <f>CONCATENATE(B137," ",C137)</f>
        <v>781 Obklady keramické</v>
      </c>
      <c r="D145" s="185"/>
      <c r="E145" s="186"/>
      <c r="F145" s="497"/>
      <c r="G145" s="188">
        <f>SUM(G137:G144)</f>
        <v>0</v>
      </c>
      <c r="O145" s="170">
        <v>4</v>
      </c>
      <c r="BA145" s="189">
        <f>SUM(BA137:BA144)</f>
        <v>0</v>
      </c>
      <c r="BB145" s="189">
        <f>SUM(BB137:BB144)</f>
        <v>0</v>
      </c>
      <c r="BC145" s="189">
        <f>SUM(BC137:BC144)</f>
        <v>0</v>
      </c>
      <c r="BD145" s="189">
        <f>SUM(BD137:BD144)</f>
        <v>0</v>
      </c>
      <c r="BE145" s="189">
        <f>SUM(BE137:BE144)</f>
        <v>0</v>
      </c>
    </row>
    <row r="146" spans="1:104" x14ac:dyDescent="0.2">
      <c r="A146" s="163" t="s">
        <v>73</v>
      </c>
      <c r="B146" s="164" t="s">
        <v>233</v>
      </c>
      <c r="C146" s="165" t="s">
        <v>234</v>
      </c>
      <c r="D146" s="166"/>
      <c r="E146" s="167"/>
      <c r="F146" s="498"/>
      <c r="G146" s="168"/>
      <c r="H146" s="169"/>
      <c r="I146" s="169"/>
      <c r="O146" s="170">
        <v>1</v>
      </c>
    </row>
    <row r="147" spans="1:104" ht="22.5" x14ac:dyDescent="0.2">
      <c r="A147" s="171">
        <v>45</v>
      </c>
      <c r="B147" s="172" t="s">
        <v>235</v>
      </c>
      <c r="C147" s="173" t="s">
        <v>236</v>
      </c>
      <c r="D147" s="174" t="s">
        <v>98</v>
      </c>
      <c r="E147" s="175">
        <v>21.276</v>
      </c>
      <c r="F147" s="202">
        <v>0</v>
      </c>
      <c r="G147" s="176">
        <f>E147*F147</f>
        <v>0</v>
      </c>
      <c r="O147" s="170">
        <v>2</v>
      </c>
      <c r="AA147" s="146">
        <v>2</v>
      </c>
      <c r="AB147" s="146">
        <v>7</v>
      </c>
      <c r="AC147" s="146">
        <v>7</v>
      </c>
      <c r="AZ147" s="146">
        <v>2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0">
        <v>2</v>
      </c>
      <c r="CB147" s="170">
        <v>7</v>
      </c>
      <c r="CZ147" s="146">
        <v>2.9E-4</v>
      </c>
    </row>
    <row r="148" spans="1:104" ht="12.75" customHeight="1" x14ac:dyDescent="0.2">
      <c r="A148" s="177"/>
      <c r="B148" s="179"/>
      <c r="C148" s="519" t="s">
        <v>237</v>
      </c>
      <c r="D148" s="520"/>
      <c r="E148" s="180">
        <v>15.76</v>
      </c>
      <c r="F148" s="496"/>
      <c r="G148" s="181"/>
      <c r="M148" s="178" t="s">
        <v>237</v>
      </c>
      <c r="O148" s="170"/>
    </row>
    <row r="149" spans="1:104" x14ac:dyDescent="0.2">
      <c r="A149" s="177"/>
      <c r="B149" s="179"/>
      <c r="C149" s="519" t="s">
        <v>238</v>
      </c>
      <c r="D149" s="520"/>
      <c r="E149" s="180">
        <v>5.516</v>
      </c>
      <c r="F149" s="496"/>
      <c r="G149" s="181"/>
      <c r="M149" s="178" t="s">
        <v>238</v>
      </c>
      <c r="O149" s="170"/>
    </row>
    <row r="150" spans="1:104" x14ac:dyDescent="0.2">
      <c r="A150" s="171">
        <v>46</v>
      </c>
      <c r="B150" s="172" t="s">
        <v>239</v>
      </c>
      <c r="C150" s="173" t="s">
        <v>240</v>
      </c>
      <c r="D150" s="174" t="s">
        <v>87</v>
      </c>
      <c r="E150" s="175">
        <v>4</v>
      </c>
      <c r="F150" s="202">
        <v>0</v>
      </c>
      <c r="G150" s="176">
        <f>E150*F150</f>
        <v>0</v>
      </c>
      <c r="O150" s="170">
        <v>2</v>
      </c>
      <c r="AA150" s="146">
        <v>12</v>
      </c>
      <c r="AB150" s="146">
        <v>0</v>
      </c>
      <c r="AC150" s="146">
        <v>56</v>
      </c>
      <c r="AZ150" s="146">
        <v>2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0">
        <v>12</v>
      </c>
      <c r="CB150" s="170">
        <v>0</v>
      </c>
      <c r="CZ150" s="146">
        <v>0</v>
      </c>
    </row>
    <row r="151" spans="1:104" x14ac:dyDescent="0.2">
      <c r="A151" s="171">
        <v>47</v>
      </c>
      <c r="B151" s="172" t="s">
        <v>241</v>
      </c>
      <c r="C151" s="173" t="s">
        <v>242</v>
      </c>
      <c r="D151" s="174" t="s">
        <v>87</v>
      </c>
      <c r="E151" s="175">
        <v>1</v>
      </c>
      <c r="F151" s="202">
        <v>0</v>
      </c>
      <c r="G151" s="176">
        <f>E151*F151</f>
        <v>0</v>
      </c>
      <c r="O151" s="170">
        <v>2</v>
      </c>
      <c r="AA151" s="146">
        <v>12</v>
      </c>
      <c r="AB151" s="146">
        <v>0</v>
      </c>
      <c r="AC151" s="146">
        <v>57</v>
      </c>
      <c r="AZ151" s="146">
        <v>2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0">
        <v>12</v>
      </c>
      <c r="CB151" s="170">
        <v>0</v>
      </c>
      <c r="CZ151" s="146">
        <v>0</v>
      </c>
    </row>
    <row r="152" spans="1:104" x14ac:dyDescent="0.2">
      <c r="A152" s="182"/>
      <c r="B152" s="183" t="s">
        <v>77</v>
      </c>
      <c r="C152" s="184" t="str">
        <f>CONCATENATE(B146," ",C146)</f>
        <v>783 Nátěry</v>
      </c>
      <c r="D152" s="185"/>
      <c r="E152" s="186"/>
      <c r="F152" s="497"/>
      <c r="G152" s="188">
        <f>SUM(G146:G151)</f>
        <v>0</v>
      </c>
      <c r="O152" s="170">
        <v>4</v>
      </c>
      <c r="BA152" s="189">
        <f>SUM(BA146:BA151)</f>
        <v>0</v>
      </c>
      <c r="BB152" s="189">
        <f>SUM(BB146:BB151)</f>
        <v>0</v>
      </c>
      <c r="BC152" s="189">
        <f>SUM(BC146:BC151)</f>
        <v>0</v>
      </c>
      <c r="BD152" s="189">
        <f>SUM(BD146:BD151)</f>
        <v>0</v>
      </c>
      <c r="BE152" s="189">
        <f>SUM(BE146:BE151)</f>
        <v>0</v>
      </c>
    </row>
    <row r="153" spans="1:104" x14ac:dyDescent="0.2">
      <c r="A153" s="163" t="s">
        <v>73</v>
      </c>
      <c r="B153" s="164" t="s">
        <v>243</v>
      </c>
      <c r="C153" s="165" t="s">
        <v>244</v>
      </c>
      <c r="D153" s="166"/>
      <c r="E153" s="167"/>
      <c r="F153" s="498"/>
      <c r="G153" s="168"/>
      <c r="H153" s="169"/>
      <c r="I153" s="169"/>
      <c r="O153" s="170">
        <v>1</v>
      </c>
    </row>
    <row r="154" spans="1:104" x14ac:dyDescent="0.2">
      <c r="A154" s="171">
        <v>48</v>
      </c>
      <c r="B154" s="172" t="s">
        <v>245</v>
      </c>
      <c r="C154" s="173" t="s">
        <v>246</v>
      </c>
      <c r="D154" s="174" t="s">
        <v>98</v>
      </c>
      <c r="E154" s="175">
        <v>177.68799999999999</v>
      </c>
      <c r="F154" s="202">
        <v>0</v>
      </c>
      <c r="G154" s="176">
        <f>E154*F154</f>
        <v>0</v>
      </c>
      <c r="O154" s="170">
        <v>2</v>
      </c>
      <c r="AA154" s="146">
        <v>1</v>
      </c>
      <c r="AB154" s="146">
        <v>7</v>
      </c>
      <c r="AC154" s="146">
        <v>7</v>
      </c>
      <c r="AZ154" s="146">
        <v>2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0">
        <v>1</v>
      </c>
      <c r="CB154" s="170">
        <v>7</v>
      </c>
      <c r="CZ154" s="146">
        <v>6.9999999999999994E-5</v>
      </c>
    </row>
    <row r="155" spans="1:104" ht="12.75" customHeight="1" x14ac:dyDescent="0.2">
      <c r="A155" s="177"/>
      <c r="B155" s="179"/>
      <c r="C155" s="519" t="s">
        <v>247</v>
      </c>
      <c r="D155" s="520"/>
      <c r="E155" s="180">
        <v>118.83199999999999</v>
      </c>
      <c r="F155" s="496"/>
      <c r="G155" s="181"/>
      <c r="M155" s="178" t="s">
        <v>247</v>
      </c>
      <c r="O155" s="170"/>
    </row>
    <row r="156" spans="1:104" ht="12.75" customHeight="1" x14ac:dyDescent="0.2">
      <c r="A156" s="177"/>
      <c r="B156" s="179"/>
      <c r="C156" s="519" t="s">
        <v>248</v>
      </c>
      <c r="D156" s="520"/>
      <c r="E156" s="180">
        <v>43.624000000000002</v>
      </c>
      <c r="F156" s="496"/>
      <c r="G156" s="181"/>
      <c r="M156" s="178" t="s">
        <v>248</v>
      </c>
      <c r="O156" s="170"/>
    </row>
    <row r="157" spans="1:104" ht="12.75" customHeight="1" x14ac:dyDescent="0.2">
      <c r="A157" s="177"/>
      <c r="B157" s="179"/>
      <c r="C157" s="519" t="s">
        <v>249</v>
      </c>
      <c r="D157" s="520"/>
      <c r="E157" s="180">
        <v>15.231999999999999</v>
      </c>
      <c r="F157" s="496"/>
      <c r="G157" s="181"/>
      <c r="M157" s="178" t="s">
        <v>249</v>
      </c>
      <c r="O157" s="170"/>
    </row>
    <row r="158" spans="1:104" x14ac:dyDescent="0.2">
      <c r="A158" s="171">
        <v>49</v>
      </c>
      <c r="B158" s="172" t="s">
        <v>250</v>
      </c>
      <c r="C158" s="173" t="s">
        <v>251</v>
      </c>
      <c r="D158" s="174" t="s">
        <v>98</v>
      </c>
      <c r="E158" s="175">
        <v>177.68799999999999</v>
      </c>
      <c r="F158" s="202">
        <v>0</v>
      </c>
      <c r="G158" s="176">
        <f>E158*F158</f>
        <v>0</v>
      </c>
      <c r="O158" s="170">
        <v>2</v>
      </c>
      <c r="AA158" s="146">
        <v>1</v>
      </c>
      <c r="AB158" s="146">
        <v>7</v>
      </c>
      <c r="AC158" s="146">
        <v>7</v>
      </c>
      <c r="AZ158" s="146">
        <v>2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0">
        <v>1</v>
      </c>
      <c r="CB158" s="170">
        <v>7</v>
      </c>
      <c r="CZ158" s="146">
        <v>2.9E-4</v>
      </c>
    </row>
    <row r="159" spans="1:104" x14ac:dyDescent="0.2">
      <c r="A159" s="171">
        <v>50</v>
      </c>
      <c r="B159" s="172" t="s">
        <v>252</v>
      </c>
      <c r="C159" s="173" t="s">
        <v>253</v>
      </c>
      <c r="D159" s="174" t="s">
        <v>98</v>
      </c>
      <c r="E159" s="175">
        <v>177.68799999999999</v>
      </c>
      <c r="F159" s="202">
        <v>0</v>
      </c>
      <c r="G159" s="176">
        <f>E159*F159</f>
        <v>0</v>
      </c>
      <c r="O159" s="170">
        <v>2</v>
      </c>
      <c r="AA159" s="146">
        <v>1</v>
      </c>
      <c r="AB159" s="146">
        <v>7</v>
      </c>
      <c r="AC159" s="146">
        <v>7</v>
      </c>
      <c r="AZ159" s="146">
        <v>2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0">
        <v>1</v>
      </c>
      <c r="CB159" s="170">
        <v>7</v>
      </c>
      <c r="CZ159" s="146">
        <v>0</v>
      </c>
    </row>
    <row r="160" spans="1:104" x14ac:dyDescent="0.2">
      <c r="A160" s="171">
        <v>51</v>
      </c>
      <c r="B160" s="172" t="s">
        <v>254</v>
      </c>
      <c r="C160" s="173" t="s">
        <v>255</v>
      </c>
      <c r="D160" s="174" t="s">
        <v>98</v>
      </c>
      <c r="E160" s="175">
        <v>177.68799999999999</v>
      </c>
      <c r="F160" s="202">
        <v>0</v>
      </c>
      <c r="G160" s="176">
        <f>E160*F160</f>
        <v>0</v>
      </c>
      <c r="O160" s="170">
        <v>2</v>
      </c>
      <c r="AA160" s="146">
        <v>1</v>
      </c>
      <c r="AB160" s="146">
        <v>7</v>
      </c>
      <c r="AC160" s="146">
        <v>7</v>
      </c>
      <c r="AZ160" s="146">
        <v>2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0">
        <v>1</v>
      </c>
      <c r="CB160" s="170">
        <v>7</v>
      </c>
      <c r="CZ160" s="146">
        <v>0</v>
      </c>
    </row>
    <row r="161" spans="1:104" x14ac:dyDescent="0.2">
      <c r="A161" s="182"/>
      <c r="B161" s="183" t="s">
        <v>77</v>
      </c>
      <c r="C161" s="184" t="str">
        <f>CONCATENATE(B153," ",C153)</f>
        <v>784 Malby</v>
      </c>
      <c r="D161" s="185"/>
      <c r="E161" s="186"/>
      <c r="F161" s="497"/>
      <c r="G161" s="188">
        <f>SUM(G153:G160)</f>
        <v>0</v>
      </c>
      <c r="O161" s="170">
        <v>4</v>
      </c>
      <c r="BA161" s="189">
        <f>SUM(BA153:BA160)</f>
        <v>0</v>
      </c>
      <c r="BB161" s="189">
        <f>SUM(BB153:BB160)</f>
        <v>0</v>
      </c>
      <c r="BC161" s="189">
        <f>SUM(BC153:BC160)</f>
        <v>0</v>
      </c>
      <c r="BD161" s="189">
        <f>SUM(BD153:BD160)</f>
        <v>0</v>
      </c>
      <c r="BE161" s="189">
        <f>SUM(BE153:BE160)</f>
        <v>0</v>
      </c>
    </row>
    <row r="162" spans="1:104" x14ac:dyDescent="0.2">
      <c r="A162" s="163" t="s">
        <v>73</v>
      </c>
      <c r="B162" s="164" t="s">
        <v>256</v>
      </c>
      <c r="C162" s="165" t="s">
        <v>257</v>
      </c>
      <c r="D162" s="166"/>
      <c r="E162" s="167"/>
      <c r="F162" s="498"/>
      <c r="G162" s="168"/>
      <c r="H162" s="169"/>
      <c r="I162" s="169"/>
      <c r="O162" s="170">
        <v>1</v>
      </c>
    </row>
    <row r="163" spans="1:104" x14ac:dyDescent="0.2">
      <c r="A163" s="171">
        <v>52</v>
      </c>
      <c r="B163" s="172" t="s">
        <v>256</v>
      </c>
      <c r="C163" s="173" t="s">
        <v>258</v>
      </c>
      <c r="D163" s="174" t="s">
        <v>163</v>
      </c>
      <c r="E163" s="175">
        <v>1</v>
      </c>
      <c r="F163" s="202">
        <f>Gastro!F139</f>
        <v>0</v>
      </c>
      <c r="G163" s="176">
        <f>E163*F163</f>
        <v>0</v>
      </c>
      <c r="O163" s="170">
        <v>2</v>
      </c>
      <c r="AA163" s="146">
        <v>12</v>
      </c>
      <c r="AB163" s="146">
        <v>0</v>
      </c>
      <c r="AC163" s="146">
        <v>5</v>
      </c>
      <c r="AZ163" s="146">
        <v>2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0">
        <v>12</v>
      </c>
      <c r="CB163" s="170">
        <v>0</v>
      </c>
      <c r="CZ163" s="146">
        <v>0</v>
      </c>
    </row>
    <row r="164" spans="1:104" x14ac:dyDescent="0.2">
      <c r="A164" s="182"/>
      <c r="B164" s="183" t="s">
        <v>77</v>
      </c>
      <c r="C164" s="184" t="str">
        <f>CONCATENATE(B162," ",C162)</f>
        <v>791 Montáž zařízení velkokuchyní</v>
      </c>
      <c r="D164" s="185"/>
      <c r="E164" s="186"/>
      <c r="F164" s="497"/>
      <c r="G164" s="188">
        <f>SUM(G162:G163)</f>
        <v>0</v>
      </c>
      <c r="O164" s="170">
        <v>4</v>
      </c>
      <c r="BA164" s="189">
        <f>SUM(BA162:BA163)</f>
        <v>0</v>
      </c>
      <c r="BB164" s="189">
        <f>SUM(BB162:BB163)</f>
        <v>0</v>
      </c>
      <c r="BC164" s="189">
        <f>SUM(BC162:BC163)</f>
        <v>0</v>
      </c>
      <c r="BD164" s="189">
        <f>SUM(BD162:BD163)</f>
        <v>0</v>
      </c>
      <c r="BE164" s="189">
        <f>SUM(BE162:BE163)</f>
        <v>0</v>
      </c>
    </row>
    <row r="165" spans="1:104" x14ac:dyDescent="0.2">
      <c r="A165" s="163" t="s">
        <v>73</v>
      </c>
      <c r="B165" s="164" t="s">
        <v>259</v>
      </c>
      <c r="C165" s="165" t="s">
        <v>260</v>
      </c>
      <c r="D165" s="166"/>
      <c r="E165" s="167"/>
      <c r="F165" s="498"/>
      <c r="G165" s="168"/>
      <c r="H165" s="169"/>
      <c r="I165" s="169"/>
      <c r="O165" s="170">
        <v>1</v>
      </c>
    </row>
    <row r="166" spans="1:104" ht="22.5" x14ac:dyDescent="0.2">
      <c r="A166" s="171">
        <v>53</v>
      </c>
      <c r="B166" s="172" t="s">
        <v>261</v>
      </c>
      <c r="C166" s="173" t="s">
        <v>262</v>
      </c>
      <c r="D166" s="174" t="s">
        <v>163</v>
      </c>
      <c r="E166" s="175">
        <v>1</v>
      </c>
      <c r="F166" s="202">
        <f>Elektro!K27</f>
        <v>0</v>
      </c>
      <c r="G166" s="176">
        <f>E166*F166</f>
        <v>0</v>
      </c>
      <c r="O166" s="170">
        <v>2</v>
      </c>
      <c r="AA166" s="146">
        <v>12</v>
      </c>
      <c r="AB166" s="146">
        <v>0</v>
      </c>
      <c r="AC166" s="146">
        <v>3</v>
      </c>
      <c r="AZ166" s="146">
        <v>4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0">
        <v>12</v>
      </c>
      <c r="CB166" s="170">
        <v>0</v>
      </c>
      <c r="CZ166" s="146">
        <v>0</v>
      </c>
    </row>
    <row r="167" spans="1:104" x14ac:dyDescent="0.2">
      <c r="A167" s="171">
        <v>54</v>
      </c>
      <c r="B167" s="172" t="s">
        <v>263</v>
      </c>
      <c r="C167" s="173" t="s">
        <v>202</v>
      </c>
      <c r="D167" s="174" t="s">
        <v>62</v>
      </c>
      <c r="E167" s="202"/>
      <c r="F167" s="202">
        <v>0</v>
      </c>
      <c r="G167" s="176">
        <f>E167*F167</f>
        <v>0</v>
      </c>
      <c r="O167" s="170">
        <v>2</v>
      </c>
      <c r="AA167" s="146">
        <v>12</v>
      </c>
      <c r="AB167" s="146">
        <v>0</v>
      </c>
      <c r="AC167" s="146">
        <v>4</v>
      </c>
      <c r="AZ167" s="146">
        <v>4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0">
        <v>12</v>
      </c>
      <c r="CB167" s="170">
        <v>0</v>
      </c>
      <c r="CZ167" s="146">
        <v>0</v>
      </c>
    </row>
    <row r="168" spans="1:104" x14ac:dyDescent="0.2">
      <c r="A168" s="182"/>
      <c r="B168" s="183" t="s">
        <v>77</v>
      </c>
      <c r="C168" s="184" t="str">
        <f>CONCATENATE(B165," ",C165)</f>
        <v>M21 Elektromontáže</v>
      </c>
      <c r="D168" s="185"/>
      <c r="E168" s="186"/>
      <c r="F168" s="497"/>
      <c r="G168" s="188">
        <f>SUM(G165:G167)</f>
        <v>0</v>
      </c>
      <c r="O168" s="170">
        <v>4</v>
      </c>
      <c r="BA168" s="189">
        <f>SUM(BA165:BA167)</f>
        <v>0</v>
      </c>
      <c r="BB168" s="189">
        <f>SUM(BB165:BB167)</f>
        <v>0</v>
      </c>
      <c r="BC168" s="189">
        <f>SUM(BC165:BC167)</f>
        <v>0</v>
      </c>
      <c r="BD168" s="189">
        <f>SUM(BD165:BD167)</f>
        <v>0</v>
      </c>
      <c r="BE168" s="189">
        <f>SUM(BE165:BE167)</f>
        <v>0</v>
      </c>
    </row>
    <row r="169" spans="1:104" x14ac:dyDescent="0.2">
      <c r="A169" s="163" t="s">
        <v>73</v>
      </c>
      <c r="B169" s="164" t="s">
        <v>264</v>
      </c>
      <c r="C169" s="165" t="s">
        <v>265</v>
      </c>
      <c r="D169" s="166"/>
      <c r="E169" s="167"/>
      <c r="F169" s="498"/>
      <c r="G169" s="168"/>
      <c r="H169" s="169"/>
      <c r="I169" s="169"/>
      <c r="O169" s="170">
        <v>1</v>
      </c>
    </row>
    <row r="170" spans="1:104" x14ac:dyDescent="0.2">
      <c r="A170" s="171">
        <v>55</v>
      </c>
      <c r="B170" s="172" t="s">
        <v>266</v>
      </c>
      <c r="C170" s="173" t="s">
        <v>267</v>
      </c>
      <c r="D170" s="174" t="s">
        <v>182</v>
      </c>
      <c r="E170" s="175">
        <v>33.9132356</v>
      </c>
      <c r="F170" s="202">
        <v>0</v>
      </c>
      <c r="G170" s="176">
        <f t="shared" ref="G170:G177" si="0">E170*F170</f>
        <v>0</v>
      </c>
      <c r="O170" s="170">
        <v>2</v>
      </c>
      <c r="AA170" s="146">
        <v>8</v>
      </c>
      <c r="AB170" s="146">
        <v>0</v>
      </c>
      <c r="AC170" s="146">
        <v>3</v>
      </c>
      <c r="AZ170" s="146">
        <v>1</v>
      </c>
      <c r="BA170" s="146">
        <f t="shared" ref="BA170:BA177" si="1">IF(AZ170=1,G170,0)</f>
        <v>0</v>
      </c>
      <c r="BB170" s="146">
        <f t="shared" ref="BB170:BB177" si="2">IF(AZ170=2,G170,0)</f>
        <v>0</v>
      </c>
      <c r="BC170" s="146">
        <f t="shared" ref="BC170:BC177" si="3">IF(AZ170=3,G170,0)</f>
        <v>0</v>
      </c>
      <c r="BD170" s="146">
        <f t="shared" ref="BD170:BD177" si="4">IF(AZ170=4,G170,0)</f>
        <v>0</v>
      </c>
      <c r="BE170" s="146">
        <f t="shared" ref="BE170:BE177" si="5">IF(AZ170=5,G170,0)</f>
        <v>0</v>
      </c>
      <c r="CA170" s="170">
        <v>8</v>
      </c>
      <c r="CB170" s="170">
        <v>0</v>
      </c>
      <c r="CZ170" s="146">
        <v>0</v>
      </c>
    </row>
    <row r="171" spans="1:104" x14ac:dyDescent="0.2">
      <c r="A171" s="171">
        <v>56</v>
      </c>
      <c r="B171" s="172" t="s">
        <v>268</v>
      </c>
      <c r="C171" s="173" t="s">
        <v>269</v>
      </c>
      <c r="D171" s="174" t="s">
        <v>182</v>
      </c>
      <c r="E171" s="175">
        <v>33.9132356</v>
      </c>
      <c r="F171" s="202">
        <v>0</v>
      </c>
      <c r="G171" s="176">
        <f t="shared" si="0"/>
        <v>0</v>
      </c>
      <c r="O171" s="170">
        <v>2</v>
      </c>
      <c r="AA171" s="146">
        <v>8</v>
      </c>
      <c r="AB171" s="146">
        <v>0</v>
      </c>
      <c r="AC171" s="146">
        <v>3</v>
      </c>
      <c r="AZ171" s="146">
        <v>1</v>
      </c>
      <c r="BA171" s="146">
        <f t="shared" si="1"/>
        <v>0</v>
      </c>
      <c r="BB171" s="146">
        <f t="shared" si="2"/>
        <v>0</v>
      </c>
      <c r="BC171" s="146">
        <f t="shared" si="3"/>
        <v>0</v>
      </c>
      <c r="BD171" s="146">
        <f t="shared" si="4"/>
        <v>0</v>
      </c>
      <c r="BE171" s="146">
        <f t="shared" si="5"/>
        <v>0</v>
      </c>
      <c r="CA171" s="170">
        <v>8</v>
      </c>
      <c r="CB171" s="170">
        <v>0</v>
      </c>
      <c r="CZ171" s="146">
        <v>0</v>
      </c>
    </row>
    <row r="172" spans="1:104" x14ac:dyDescent="0.2">
      <c r="A172" s="171">
        <v>57</v>
      </c>
      <c r="B172" s="172" t="s">
        <v>270</v>
      </c>
      <c r="C172" s="173" t="s">
        <v>271</v>
      </c>
      <c r="D172" s="174" t="s">
        <v>182</v>
      </c>
      <c r="E172" s="175">
        <v>644.35147640000002</v>
      </c>
      <c r="F172" s="202">
        <v>0</v>
      </c>
      <c r="G172" s="176">
        <f t="shared" si="0"/>
        <v>0</v>
      </c>
      <c r="O172" s="170">
        <v>2</v>
      </c>
      <c r="AA172" s="146">
        <v>8</v>
      </c>
      <c r="AB172" s="146">
        <v>0</v>
      </c>
      <c r="AC172" s="146">
        <v>3</v>
      </c>
      <c r="AZ172" s="146">
        <v>1</v>
      </c>
      <c r="BA172" s="146">
        <f t="shared" si="1"/>
        <v>0</v>
      </c>
      <c r="BB172" s="146">
        <f t="shared" si="2"/>
        <v>0</v>
      </c>
      <c r="BC172" s="146">
        <f t="shared" si="3"/>
        <v>0</v>
      </c>
      <c r="BD172" s="146">
        <f t="shared" si="4"/>
        <v>0</v>
      </c>
      <c r="BE172" s="146">
        <f t="shared" si="5"/>
        <v>0</v>
      </c>
      <c r="CA172" s="170">
        <v>8</v>
      </c>
      <c r="CB172" s="170">
        <v>0</v>
      </c>
      <c r="CZ172" s="146">
        <v>0</v>
      </c>
    </row>
    <row r="173" spans="1:104" x14ac:dyDescent="0.2">
      <c r="A173" s="171">
        <v>58</v>
      </c>
      <c r="B173" s="172" t="s">
        <v>272</v>
      </c>
      <c r="C173" s="173" t="s">
        <v>273</v>
      </c>
      <c r="D173" s="174" t="s">
        <v>182</v>
      </c>
      <c r="E173" s="175">
        <v>33.9132356</v>
      </c>
      <c r="F173" s="202">
        <v>0</v>
      </c>
      <c r="G173" s="176">
        <f t="shared" si="0"/>
        <v>0</v>
      </c>
      <c r="O173" s="170">
        <v>2</v>
      </c>
      <c r="AA173" s="146">
        <v>8</v>
      </c>
      <c r="AB173" s="146">
        <v>0</v>
      </c>
      <c r="AC173" s="146">
        <v>3</v>
      </c>
      <c r="AZ173" s="146">
        <v>1</v>
      </c>
      <c r="BA173" s="146">
        <f t="shared" si="1"/>
        <v>0</v>
      </c>
      <c r="BB173" s="146">
        <f t="shared" si="2"/>
        <v>0</v>
      </c>
      <c r="BC173" s="146">
        <f t="shared" si="3"/>
        <v>0</v>
      </c>
      <c r="BD173" s="146">
        <f t="shared" si="4"/>
        <v>0</v>
      </c>
      <c r="BE173" s="146">
        <f t="shared" si="5"/>
        <v>0</v>
      </c>
      <c r="CA173" s="170">
        <v>8</v>
      </c>
      <c r="CB173" s="170">
        <v>0</v>
      </c>
      <c r="CZ173" s="146">
        <v>0</v>
      </c>
    </row>
    <row r="174" spans="1:104" x14ac:dyDescent="0.2">
      <c r="A174" s="171">
        <v>59</v>
      </c>
      <c r="B174" s="172" t="s">
        <v>274</v>
      </c>
      <c r="C174" s="173" t="s">
        <v>275</v>
      </c>
      <c r="D174" s="174" t="s">
        <v>182</v>
      </c>
      <c r="E174" s="175">
        <v>135.6529424</v>
      </c>
      <c r="F174" s="202">
        <v>0</v>
      </c>
      <c r="G174" s="176">
        <f t="shared" si="0"/>
        <v>0</v>
      </c>
      <c r="O174" s="170">
        <v>2</v>
      </c>
      <c r="AA174" s="146">
        <v>8</v>
      </c>
      <c r="AB174" s="146">
        <v>0</v>
      </c>
      <c r="AC174" s="146">
        <v>3</v>
      </c>
      <c r="AZ174" s="146">
        <v>1</v>
      </c>
      <c r="BA174" s="146">
        <f t="shared" si="1"/>
        <v>0</v>
      </c>
      <c r="BB174" s="146">
        <f t="shared" si="2"/>
        <v>0</v>
      </c>
      <c r="BC174" s="146">
        <f t="shared" si="3"/>
        <v>0</v>
      </c>
      <c r="BD174" s="146">
        <f t="shared" si="4"/>
        <v>0</v>
      </c>
      <c r="BE174" s="146">
        <f t="shared" si="5"/>
        <v>0</v>
      </c>
      <c r="CA174" s="170">
        <v>8</v>
      </c>
      <c r="CB174" s="170">
        <v>0</v>
      </c>
      <c r="CZ174" s="146">
        <v>0</v>
      </c>
    </row>
    <row r="175" spans="1:104" x14ac:dyDescent="0.2">
      <c r="A175" s="171">
        <v>60</v>
      </c>
      <c r="B175" s="172" t="s">
        <v>276</v>
      </c>
      <c r="C175" s="173" t="s">
        <v>277</v>
      </c>
      <c r="D175" s="174" t="s">
        <v>182</v>
      </c>
      <c r="E175" s="175">
        <v>33.9132356</v>
      </c>
      <c r="F175" s="202">
        <v>0</v>
      </c>
      <c r="G175" s="176">
        <f t="shared" si="0"/>
        <v>0</v>
      </c>
      <c r="O175" s="170">
        <v>2</v>
      </c>
      <c r="AA175" s="146">
        <v>8</v>
      </c>
      <c r="AB175" s="146">
        <v>0</v>
      </c>
      <c r="AC175" s="146">
        <v>3</v>
      </c>
      <c r="AZ175" s="146">
        <v>1</v>
      </c>
      <c r="BA175" s="146">
        <f t="shared" si="1"/>
        <v>0</v>
      </c>
      <c r="BB175" s="146">
        <f t="shared" si="2"/>
        <v>0</v>
      </c>
      <c r="BC175" s="146">
        <f t="shared" si="3"/>
        <v>0</v>
      </c>
      <c r="BD175" s="146">
        <f t="shared" si="4"/>
        <v>0</v>
      </c>
      <c r="BE175" s="146">
        <f t="shared" si="5"/>
        <v>0</v>
      </c>
      <c r="CA175" s="170">
        <v>8</v>
      </c>
      <c r="CB175" s="170">
        <v>0</v>
      </c>
      <c r="CZ175" s="146">
        <v>0</v>
      </c>
    </row>
    <row r="176" spans="1:104" x14ac:dyDescent="0.2">
      <c r="A176" s="171">
        <v>61</v>
      </c>
      <c r="B176" s="172" t="s">
        <v>278</v>
      </c>
      <c r="C176" s="173" t="s">
        <v>279</v>
      </c>
      <c r="D176" s="174" t="s">
        <v>182</v>
      </c>
      <c r="E176" s="175">
        <v>33.9132356</v>
      </c>
      <c r="F176" s="202">
        <v>0</v>
      </c>
      <c r="G176" s="176">
        <f t="shared" si="0"/>
        <v>0</v>
      </c>
      <c r="O176" s="170">
        <v>2</v>
      </c>
      <c r="AA176" s="146">
        <v>8</v>
      </c>
      <c r="AB176" s="146">
        <v>0</v>
      </c>
      <c r="AC176" s="146">
        <v>3</v>
      </c>
      <c r="AZ176" s="146">
        <v>1</v>
      </c>
      <c r="BA176" s="146">
        <f t="shared" si="1"/>
        <v>0</v>
      </c>
      <c r="BB176" s="146">
        <f t="shared" si="2"/>
        <v>0</v>
      </c>
      <c r="BC176" s="146">
        <f t="shared" si="3"/>
        <v>0</v>
      </c>
      <c r="BD176" s="146">
        <f t="shared" si="4"/>
        <v>0</v>
      </c>
      <c r="BE176" s="146">
        <f t="shared" si="5"/>
        <v>0</v>
      </c>
      <c r="CA176" s="170">
        <v>8</v>
      </c>
      <c r="CB176" s="170">
        <v>0</v>
      </c>
      <c r="CZ176" s="146">
        <v>0</v>
      </c>
    </row>
    <row r="177" spans="1:104" x14ac:dyDescent="0.2">
      <c r="A177" s="171">
        <v>62</v>
      </c>
      <c r="B177" s="172" t="s">
        <v>280</v>
      </c>
      <c r="C177" s="173" t="s">
        <v>281</v>
      </c>
      <c r="D177" s="174" t="s">
        <v>182</v>
      </c>
      <c r="E177" s="175">
        <v>33.9132356</v>
      </c>
      <c r="F177" s="202">
        <v>0</v>
      </c>
      <c r="G177" s="176">
        <f t="shared" si="0"/>
        <v>0</v>
      </c>
      <c r="O177" s="170">
        <v>2</v>
      </c>
      <c r="AA177" s="146">
        <v>8</v>
      </c>
      <c r="AB177" s="146">
        <v>0</v>
      </c>
      <c r="AC177" s="146">
        <v>3</v>
      </c>
      <c r="AZ177" s="146">
        <v>1</v>
      </c>
      <c r="BA177" s="146">
        <f t="shared" si="1"/>
        <v>0</v>
      </c>
      <c r="BB177" s="146">
        <f t="shared" si="2"/>
        <v>0</v>
      </c>
      <c r="BC177" s="146">
        <f t="shared" si="3"/>
        <v>0</v>
      </c>
      <c r="BD177" s="146">
        <f t="shared" si="4"/>
        <v>0</v>
      </c>
      <c r="BE177" s="146">
        <f t="shared" si="5"/>
        <v>0</v>
      </c>
      <c r="CA177" s="170">
        <v>8</v>
      </c>
      <c r="CB177" s="170">
        <v>0</v>
      </c>
      <c r="CZ177" s="146">
        <v>0</v>
      </c>
    </row>
    <row r="178" spans="1:104" x14ac:dyDescent="0.2">
      <c r="A178" s="182"/>
      <c r="B178" s="183" t="s">
        <v>77</v>
      </c>
      <c r="C178" s="184" t="str">
        <f>CONCATENATE(B169," ",C169)</f>
        <v>D96 Přesuny suti a vybouraných hmot</v>
      </c>
      <c r="D178" s="185"/>
      <c r="E178" s="186"/>
      <c r="F178" s="187"/>
      <c r="G178" s="188">
        <f>SUM(G169:G177)</f>
        <v>0</v>
      </c>
      <c r="O178" s="170">
        <v>4</v>
      </c>
      <c r="BA178" s="189">
        <f>SUM(BA169:BA177)</f>
        <v>0</v>
      </c>
      <c r="BB178" s="189">
        <f>SUM(BB169:BB177)</f>
        <v>0</v>
      </c>
      <c r="BC178" s="189">
        <f>SUM(BC169:BC177)</f>
        <v>0</v>
      </c>
      <c r="BD178" s="189">
        <f>SUM(BD169:BD177)</f>
        <v>0</v>
      </c>
      <c r="BE178" s="189">
        <f>SUM(BE169:BE177)</f>
        <v>0</v>
      </c>
    </row>
    <row r="179" spans="1:104" x14ac:dyDescent="0.2">
      <c r="E179" s="146"/>
    </row>
    <row r="180" spans="1:104" x14ac:dyDescent="0.2">
      <c r="E180" s="146"/>
    </row>
    <row r="181" spans="1:104" x14ac:dyDescent="0.2">
      <c r="E181" s="146"/>
    </row>
    <row r="182" spans="1:104" x14ac:dyDescent="0.2">
      <c r="E182" s="146"/>
    </row>
    <row r="183" spans="1:104" x14ac:dyDescent="0.2">
      <c r="E183" s="146"/>
    </row>
    <row r="184" spans="1:104" x14ac:dyDescent="0.2">
      <c r="E184" s="146"/>
    </row>
    <row r="185" spans="1:104" x14ac:dyDescent="0.2">
      <c r="E185" s="146"/>
    </row>
    <row r="186" spans="1:104" x14ac:dyDescent="0.2">
      <c r="E186" s="146"/>
    </row>
    <row r="187" spans="1:104" x14ac:dyDescent="0.2">
      <c r="E187" s="146"/>
    </row>
    <row r="188" spans="1:104" x14ac:dyDescent="0.2">
      <c r="E188" s="146"/>
    </row>
    <row r="189" spans="1:104" x14ac:dyDescent="0.2">
      <c r="E189" s="146"/>
    </row>
    <row r="190" spans="1:104" x14ac:dyDescent="0.2">
      <c r="E190" s="146"/>
    </row>
    <row r="191" spans="1:104" x14ac:dyDescent="0.2">
      <c r="E191" s="146"/>
    </row>
    <row r="192" spans="1:104" x14ac:dyDescent="0.2">
      <c r="E192" s="146"/>
    </row>
    <row r="193" spans="1:7" x14ac:dyDescent="0.2">
      <c r="E193" s="146"/>
    </row>
    <row r="194" spans="1:7" x14ac:dyDescent="0.2">
      <c r="E194" s="146"/>
    </row>
    <row r="195" spans="1:7" x14ac:dyDescent="0.2">
      <c r="E195" s="146"/>
    </row>
    <row r="196" spans="1:7" x14ac:dyDescent="0.2">
      <c r="E196" s="146"/>
    </row>
    <row r="197" spans="1:7" x14ac:dyDescent="0.2">
      <c r="E197" s="146"/>
    </row>
    <row r="198" spans="1:7" x14ac:dyDescent="0.2">
      <c r="E198" s="146"/>
    </row>
    <row r="199" spans="1:7" x14ac:dyDescent="0.2">
      <c r="E199" s="146"/>
    </row>
    <row r="200" spans="1:7" x14ac:dyDescent="0.2">
      <c r="E200" s="146"/>
    </row>
    <row r="201" spans="1:7" x14ac:dyDescent="0.2">
      <c r="E201" s="146"/>
    </row>
    <row r="202" spans="1:7" x14ac:dyDescent="0.2">
      <c r="A202" s="190"/>
      <c r="B202" s="190"/>
      <c r="C202" s="190"/>
      <c r="D202" s="190"/>
      <c r="E202" s="190"/>
      <c r="F202" s="190"/>
      <c r="G202" s="190"/>
    </row>
    <row r="203" spans="1:7" x14ac:dyDescent="0.2">
      <c r="A203" s="190"/>
      <c r="B203" s="190"/>
      <c r="C203" s="190"/>
      <c r="D203" s="190"/>
      <c r="E203" s="190"/>
      <c r="F203" s="190"/>
      <c r="G203" s="190"/>
    </row>
    <row r="204" spans="1:7" x14ac:dyDescent="0.2">
      <c r="A204" s="190"/>
      <c r="B204" s="190"/>
      <c r="C204" s="190"/>
      <c r="D204" s="190"/>
      <c r="E204" s="190"/>
      <c r="F204" s="190"/>
      <c r="G204" s="190"/>
    </row>
    <row r="205" spans="1:7" x14ac:dyDescent="0.2">
      <c r="A205" s="190"/>
      <c r="B205" s="190"/>
      <c r="C205" s="190"/>
      <c r="D205" s="190"/>
      <c r="E205" s="190"/>
      <c r="F205" s="190"/>
      <c r="G205" s="190"/>
    </row>
    <row r="206" spans="1:7" x14ac:dyDescent="0.2">
      <c r="E206" s="146"/>
    </row>
    <row r="207" spans="1:7" x14ac:dyDescent="0.2">
      <c r="E207" s="146"/>
    </row>
    <row r="208" spans="1:7" x14ac:dyDescent="0.2">
      <c r="E208" s="146"/>
    </row>
    <row r="209" spans="5:5" x14ac:dyDescent="0.2">
      <c r="E209" s="146"/>
    </row>
    <row r="210" spans="5:5" x14ac:dyDescent="0.2">
      <c r="E210" s="146"/>
    </row>
    <row r="211" spans="5:5" x14ac:dyDescent="0.2">
      <c r="E211" s="146"/>
    </row>
    <row r="212" spans="5:5" x14ac:dyDescent="0.2">
      <c r="E212" s="146"/>
    </row>
    <row r="213" spans="5:5" x14ac:dyDescent="0.2">
      <c r="E213" s="146"/>
    </row>
    <row r="214" spans="5:5" x14ac:dyDescent="0.2">
      <c r="E214" s="146"/>
    </row>
    <row r="215" spans="5:5" x14ac:dyDescent="0.2">
      <c r="E215" s="146"/>
    </row>
    <row r="216" spans="5:5" x14ac:dyDescent="0.2">
      <c r="E216" s="146"/>
    </row>
    <row r="217" spans="5:5" x14ac:dyDescent="0.2">
      <c r="E217" s="146"/>
    </row>
    <row r="218" spans="5:5" x14ac:dyDescent="0.2">
      <c r="E218" s="146"/>
    </row>
    <row r="219" spans="5:5" x14ac:dyDescent="0.2">
      <c r="E219" s="146"/>
    </row>
    <row r="220" spans="5:5" x14ac:dyDescent="0.2">
      <c r="E220" s="146"/>
    </row>
    <row r="221" spans="5:5" x14ac:dyDescent="0.2">
      <c r="E221" s="146"/>
    </row>
    <row r="222" spans="5:5" x14ac:dyDescent="0.2">
      <c r="E222" s="146"/>
    </row>
    <row r="223" spans="5:5" x14ac:dyDescent="0.2">
      <c r="E223" s="146"/>
    </row>
    <row r="224" spans="5:5" x14ac:dyDescent="0.2">
      <c r="E224" s="146"/>
    </row>
    <row r="225" spans="1:7" x14ac:dyDescent="0.2">
      <c r="E225" s="146"/>
    </row>
    <row r="226" spans="1:7" x14ac:dyDescent="0.2">
      <c r="E226" s="146"/>
    </row>
    <row r="227" spans="1:7" x14ac:dyDescent="0.2">
      <c r="E227" s="146"/>
    </row>
    <row r="228" spans="1:7" x14ac:dyDescent="0.2">
      <c r="E228" s="146"/>
    </row>
    <row r="229" spans="1:7" x14ac:dyDescent="0.2">
      <c r="E229" s="146"/>
    </row>
    <row r="230" spans="1:7" x14ac:dyDescent="0.2">
      <c r="E230" s="146"/>
    </row>
    <row r="231" spans="1:7" x14ac:dyDescent="0.2">
      <c r="E231" s="146"/>
    </row>
    <row r="232" spans="1:7" x14ac:dyDescent="0.2">
      <c r="E232" s="146"/>
    </row>
    <row r="233" spans="1:7" x14ac:dyDescent="0.2">
      <c r="E233" s="146"/>
    </row>
    <row r="234" spans="1:7" x14ac:dyDescent="0.2">
      <c r="E234" s="146"/>
    </row>
    <row r="235" spans="1:7" x14ac:dyDescent="0.2">
      <c r="E235" s="146"/>
    </row>
    <row r="236" spans="1:7" x14ac:dyDescent="0.2">
      <c r="E236" s="146"/>
    </row>
    <row r="237" spans="1:7" x14ac:dyDescent="0.2">
      <c r="A237" s="191"/>
      <c r="B237" s="191"/>
    </row>
    <row r="238" spans="1:7" x14ac:dyDescent="0.2">
      <c r="A238" s="190"/>
      <c r="B238" s="190"/>
      <c r="C238" s="193"/>
      <c r="D238" s="193"/>
      <c r="E238" s="194"/>
      <c r="F238" s="193"/>
      <c r="G238" s="195"/>
    </row>
    <row r="239" spans="1:7" x14ac:dyDescent="0.2">
      <c r="A239" s="196"/>
      <c r="B239" s="196"/>
      <c r="C239" s="190"/>
      <c r="D239" s="190"/>
      <c r="E239" s="197"/>
      <c r="F239" s="190"/>
      <c r="G239" s="190"/>
    </row>
    <row r="240" spans="1:7" x14ac:dyDescent="0.2">
      <c r="A240" s="190"/>
      <c r="B240" s="190"/>
      <c r="C240" s="190"/>
      <c r="D240" s="190"/>
      <c r="E240" s="197"/>
      <c r="F240" s="190"/>
      <c r="G240" s="190"/>
    </row>
    <row r="241" spans="1:7" x14ac:dyDescent="0.2">
      <c r="A241" s="190"/>
      <c r="B241" s="190"/>
      <c r="C241" s="190"/>
      <c r="D241" s="190"/>
      <c r="E241" s="197"/>
      <c r="F241" s="190"/>
      <c r="G241" s="190"/>
    </row>
    <row r="242" spans="1:7" x14ac:dyDescent="0.2">
      <c r="A242" s="190"/>
      <c r="B242" s="190"/>
      <c r="C242" s="190"/>
      <c r="D242" s="190"/>
      <c r="E242" s="197"/>
      <c r="F242" s="190"/>
      <c r="G242" s="190"/>
    </row>
    <row r="243" spans="1:7" x14ac:dyDescent="0.2">
      <c r="A243" s="190"/>
      <c r="B243" s="190"/>
      <c r="C243" s="190"/>
      <c r="D243" s="190"/>
      <c r="E243" s="197"/>
      <c r="F243" s="190"/>
      <c r="G243" s="190"/>
    </row>
    <row r="244" spans="1:7" x14ac:dyDescent="0.2">
      <c r="A244" s="190"/>
      <c r="B244" s="190"/>
      <c r="C244" s="190"/>
      <c r="D244" s="190"/>
      <c r="E244" s="197"/>
      <c r="F244" s="190"/>
      <c r="G244" s="190"/>
    </row>
    <row r="245" spans="1:7" x14ac:dyDescent="0.2">
      <c r="A245" s="190"/>
      <c r="B245" s="190"/>
      <c r="C245" s="190"/>
      <c r="D245" s="190"/>
      <c r="E245" s="197"/>
      <c r="F245" s="190"/>
      <c r="G245" s="190"/>
    </row>
    <row r="246" spans="1:7" x14ac:dyDescent="0.2">
      <c r="A246" s="190"/>
      <c r="B246" s="190"/>
      <c r="C246" s="190"/>
      <c r="D246" s="190"/>
      <c r="E246" s="197"/>
      <c r="F246" s="190"/>
      <c r="G246" s="190"/>
    </row>
    <row r="247" spans="1:7" x14ac:dyDescent="0.2">
      <c r="A247" s="190"/>
      <c r="B247" s="190"/>
      <c r="C247" s="190"/>
      <c r="D247" s="190"/>
      <c r="E247" s="197"/>
      <c r="F247" s="190"/>
      <c r="G247" s="190"/>
    </row>
    <row r="248" spans="1:7" x14ac:dyDescent="0.2">
      <c r="A248" s="190"/>
      <c r="B248" s="190"/>
      <c r="C248" s="190"/>
      <c r="D248" s="190"/>
      <c r="E248" s="197"/>
      <c r="F248" s="190"/>
      <c r="G248" s="190"/>
    </row>
    <row r="249" spans="1:7" x14ac:dyDescent="0.2">
      <c r="A249" s="190"/>
      <c r="B249" s="190"/>
      <c r="C249" s="190"/>
      <c r="D249" s="190"/>
      <c r="E249" s="197"/>
      <c r="F249" s="190"/>
      <c r="G249" s="190"/>
    </row>
    <row r="250" spans="1:7" x14ac:dyDescent="0.2">
      <c r="A250" s="190"/>
      <c r="B250" s="190"/>
      <c r="C250" s="190"/>
      <c r="D250" s="190"/>
      <c r="E250" s="197"/>
      <c r="F250" s="190"/>
      <c r="G250" s="190"/>
    </row>
    <row r="251" spans="1:7" x14ac:dyDescent="0.2">
      <c r="A251" s="190"/>
      <c r="B251" s="190"/>
      <c r="C251" s="190"/>
      <c r="D251" s="190"/>
      <c r="E251" s="197"/>
      <c r="F251" s="190"/>
      <c r="G251" s="190"/>
    </row>
  </sheetData>
  <sheetProtection password="CC49" sheet="1" objects="1" scenarios="1"/>
  <mergeCells count="78">
    <mergeCell ref="C148:D148"/>
    <mergeCell ref="C149:D149"/>
    <mergeCell ref="C155:D155"/>
    <mergeCell ref="C156:D156"/>
    <mergeCell ref="C157:D157"/>
    <mergeCell ref="C139:D139"/>
    <mergeCell ref="C140:D140"/>
    <mergeCell ref="C143:D143"/>
    <mergeCell ref="C126:D126"/>
    <mergeCell ref="C127:D127"/>
    <mergeCell ref="C129:D129"/>
    <mergeCell ref="C133:D133"/>
    <mergeCell ref="C134:D134"/>
    <mergeCell ref="C112:D112"/>
    <mergeCell ref="C113:D113"/>
    <mergeCell ref="C117:D117"/>
    <mergeCell ref="C99:D99"/>
    <mergeCell ref="C100:D100"/>
    <mergeCell ref="C101:D101"/>
    <mergeCell ref="C103:D103"/>
    <mergeCell ref="C104:D104"/>
    <mergeCell ref="C98:D98"/>
    <mergeCell ref="C79:D79"/>
    <mergeCell ref="C84:D84"/>
    <mergeCell ref="C85:D85"/>
    <mergeCell ref="C86:D86"/>
    <mergeCell ref="C87:D87"/>
    <mergeCell ref="C88:D88"/>
    <mergeCell ref="C89:D89"/>
    <mergeCell ref="C91:D91"/>
    <mergeCell ref="C92:D92"/>
    <mergeCell ref="C93:D93"/>
    <mergeCell ref="C94:D94"/>
    <mergeCell ref="C96:D96"/>
    <mergeCell ref="C97:D97"/>
    <mergeCell ref="C74:D74"/>
    <mergeCell ref="C75:D75"/>
    <mergeCell ref="C77:D77"/>
    <mergeCell ref="C49:D49"/>
    <mergeCell ref="C53:D53"/>
    <mergeCell ref="C55:D55"/>
    <mergeCell ref="C56:D56"/>
    <mergeCell ref="C58:D58"/>
    <mergeCell ref="C66:D66"/>
    <mergeCell ref="C67:D67"/>
    <mergeCell ref="C69:D69"/>
    <mergeCell ref="C70:D70"/>
    <mergeCell ref="C72:D72"/>
    <mergeCell ref="C45:D45"/>
    <mergeCell ref="C46:D46"/>
    <mergeCell ref="C48:D48"/>
    <mergeCell ref="C21:D21"/>
    <mergeCell ref="C23:D23"/>
    <mergeCell ref="C24:D24"/>
    <mergeCell ref="C26:D26"/>
    <mergeCell ref="C30:D30"/>
    <mergeCell ref="C31:D31"/>
    <mergeCell ref="C32:D32"/>
    <mergeCell ref="C33:D33"/>
    <mergeCell ref="C34:D34"/>
    <mergeCell ref="C35:D35"/>
    <mergeCell ref="C40:D40"/>
    <mergeCell ref="C42:D42"/>
    <mergeCell ref="C43:D43"/>
    <mergeCell ref="C19:D19"/>
    <mergeCell ref="A1:G1"/>
    <mergeCell ref="A3:B3"/>
    <mergeCell ref="A4:B4"/>
    <mergeCell ref="E4:G4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6"/>
  <sheetViews>
    <sheetView workbookViewId="0"/>
  </sheetViews>
  <sheetFormatPr defaultRowHeight="12.75" x14ac:dyDescent="0.2"/>
  <cols>
    <col min="1" max="1" width="4.140625" customWidth="1"/>
    <col min="2" max="2" width="6.140625" customWidth="1"/>
    <col min="4" max="4" width="9.85546875" customWidth="1"/>
    <col min="5" max="5" width="40.7109375" customWidth="1"/>
    <col min="9" max="10" width="15.7109375" customWidth="1"/>
  </cols>
  <sheetData>
    <row r="1" spans="1:10" ht="15" x14ac:dyDescent="0.2">
      <c r="A1" s="203"/>
      <c r="B1" s="204"/>
      <c r="C1" s="204"/>
      <c r="D1" s="526"/>
      <c r="E1" s="527"/>
      <c r="F1" s="527"/>
      <c r="G1" s="527"/>
      <c r="H1" s="204"/>
      <c r="I1" s="204"/>
      <c r="J1" s="205"/>
    </row>
    <row r="2" spans="1:10" ht="15" x14ac:dyDescent="0.2">
      <c r="A2" s="203"/>
      <c r="B2" s="206" t="s">
        <v>293</v>
      </c>
      <c r="C2" s="204"/>
      <c r="D2" s="204"/>
      <c r="E2" s="204"/>
      <c r="F2" s="204"/>
      <c r="G2" s="204"/>
      <c r="H2" s="204"/>
      <c r="I2" s="204"/>
      <c r="J2" s="205"/>
    </row>
    <row r="3" spans="1:10" ht="18" x14ac:dyDescent="0.2">
      <c r="A3" s="203"/>
      <c r="B3" s="204"/>
      <c r="C3" s="204"/>
      <c r="D3" s="528"/>
      <c r="E3" s="529"/>
      <c r="F3" s="529"/>
      <c r="G3" s="529"/>
      <c r="H3" s="204"/>
      <c r="I3" s="204"/>
      <c r="J3" s="205"/>
    </row>
    <row r="4" spans="1:10" x14ac:dyDescent="0.2">
      <c r="A4" s="203"/>
      <c r="B4" s="204"/>
      <c r="C4" s="204"/>
      <c r="D4" s="204"/>
      <c r="E4" s="204"/>
      <c r="F4" s="204"/>
      <c r="G4" s="204"/>
      <c r="H4" s="204"/>
      <c r="I4" s="204"/>
      <c r="J4" s="205"/>
    </row>
    <row r="5" spans="1:10" ht="15" x14ac:dyDescent="0.2">
      <c r="A5" s="203"/>
      <c r="B5" s="206" t="s">
        <v>294</v>
      </c>
      <c r="C5" s="204"/>
      <c r="D5" s="204"/>
      <c r="E5" s="207"/>
      <c r="F5" s="204"/>
      <c r="G5" s="204"/>
      <c r="H5" s="206" t="s">
        <v>295</v>
      </c>
      <c r="I5" s="208"/>
      <c r="J5" s="205"/>
    </row>
    <row r="6" spans="1:10" x14ac:dyDescent="0.2">
      <c r="A6" s="203"/>
      <c r="B6" s="204"/>
      <c r="C6" s="204"/>
      <c r="D6" s="204"/>
      <c r="E6" s="204"/>
      <c r="F6" s="204"/>
      <c r="G6" s="204"/>
      <c r="H6" s="204"/>
      <c r="I6" s="204"/>
      <c r="J6" s="205"/>
    </row>
    <row r="7" spans="1:10" ht="15" x14ac:dyDescent="0.2">
      <c r="A7" s="203"/>
      <c r="B7" s="206" t="s">
        <v>296</v>
      </c>
      <c r="C7" s="204"/>
      <c r="D7" s="204"/>
      <c r="E7" s="207"/>
      <c r="F7" s="204"/>
      <c r="G7" s="204"/>
      <c r="H7" s="206" t="s">
        <v>297</v>
      </c>
      <c r="I7" s="530"/>
      <c r="J7" s="205"/>
    </row>
    <row r="8" spans="1:10" ht="15" x14ac:dyDescent="0.2">
      <c r="A8" s="203"/>
      <c r="B8" s="206" t="s">
        <v>298</v>
      </c>
      <c r="C8" s="204"/>
      <c r="D8" s="204"/>
      <c r="E8" s="207"/>
      <c r="F8" s="204"/>
      <c r="G8" s="204"/>
      <c r="H8" s="204"/>
      <c r="I8" s="531"/>
      <c r="J8" s="205"/>
    </row>
    <row r="9" spans="1:10" x14ac:dyDescent="0.2">
      <c r="A9" s="203"/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15" x14ac:dyDescent="0.2">
      <c r="A10" s="203"/>
      <c r="B10" s="209" t="s">
        <v>299</v>
      </c>
      <c r="C10" s="210"/>
      <c r="D10" s="210"/>
      <c r="E10" s="210"/>
      <c r="F10" s="210"/>
      <c r="G10" s="210"/>
      <c r="H10" s="210"/>
      <c r="I10" s="211" t="s">
        <v>300</v>
      </c>
      <c r="J10" s="212"/>
    </row>
    <row r="11" spans="1:10" x14ac:dyDescent="0.2">
      <c r="A11" s="203"/>
      <c r="B11" s="204"/>
      <c r="C11" s="204"/>
      <c r="D11" s="204"/>
      <c r="E11" s="204"/>
      <c r="F11" s="204"/>
      <c r="G11" s="204"/>
      <c r="H11" s="204"/>
      <c r="I11" s="204"/>
      <c r="J11" s="205"/>
    </row>
    <row r="12" spans="1:10" ht="18" x14ac:dyDescent="0.2">
      <c r="A12" s="203"/>
      <c r="B12" s="213" t="s">
        <v>301</v>
      </c>
      <c r="C12" s="204"/>
      <c r="D12" s="204"/>
      <c r="E12" s="204"/>
      <c r="F12" s="204"/>
      <c r="G12" s="204"/>
      <c r="H12" s="204"/>
      <c r="I12" s="214">
        <f>I48</f>
        <v>0</v>
      </c>
      <c r="J12" s="205"/>
    </row>
    <row r="13" spans="1:10" ht="18" x14ac:dyDescent="0.2">
      <c r="A13" s="215"/>
      <c r="B13" s="216"/>
      <c r="C13" s="217" t="s">
        <v>302</v>
      </c>
      <c r="D13" s="218"/>
      <c r="E13" s="218"/>
      <c r="F13" s="218"/>
      <c r="G13" s="218"/>
      <c r="H13" s="218"/>
      <c r="I13" s="219">
        <f>I49</f>
        <v>0</v>
      </c>
      <c r="J13" s="220"/>
    </row>
    <row r="14" spans="1:10" ht="15" x14ac:dyDescent="0.2">
      <c r="A14" s="221"/>
      <c r="B14" s="222"/>
      <c r="C14" s="223" t="s">
        <v>303</v>
      </c>
      <c r="D14" s="224"/>
      <c r="E14" s="224"/>
      <c r="F14" s="224"/>
      <c r="G14" s="224"/>
      <c r="H14" s="224"/>
      <c r="I14" s="225">
        <f>I50</f>
        <v>0</v>
      </c>
      <c r="J14" s="226"/>
    </row>
    <row r="15" spans="1:10" ht="15" x14ac:dyDescent="0.2">
      <c r="A15" s="221"/>
      <c r="B15" s="222"/>
      <c r="C15" s="223" t="s">
        <v>304</v>
      </c>
      <c r="D15" s="224"/>
      <c r="E15" s="224"/>
      <c r="F15" s="224"/>
      <c r="G15" s="224"/>
      <c r="H15" s="224"/>
      <c r="I15" s="225">
        <f>I99</f>
        <v>0</v>
      </c>
      <c r="J15" s="226"/>
    </row>
    <row r="16" spans="1:10" ht="15" x14ac:dyDescent="0.2">
      <c r="A16" s="221"/>
      <c r="B16" s="222"/>
      <c r="C16" s="223" t="s">
        <v>305</v>
      </c>
      <c r="D16" s="224"/>
      <c r="E16" s="224"/>
      <c r="F16" s="224"/>
      <c r="G16" s="224"/>
      <c r="H16" s="224"/>
      <c r="I16" s="225">
        <f>I103</f>
        <v>0</v>
      </c>
      <c r="J16" s="226"/>
    </row>
    <row r="17" spans="1:10" ht="18" x14ac:dyDescent="0.2">
      <c r="A17" s="215"/>
      <c r="B17" s="216"/>
      <c r="C17" s="217" t="s">
        <v>306</v>
      </c>
      <c r="D17" s="218"/>
      <c r="E17" s="218"/>
      <c r="F17" s="218"/>
      <c r="G17" s="218"/>
      <c r="H17" s="218"/>
      <c r="I17" s="219">
        <f>I112</f>
        <v>0</v>
      </c>
      <c r="J17" s="220"/>
    </row>
    <row r="18" spans="1:10" ht="15" x14ac:dyDescent="0.2">
      <c r="A18" s="221"/>
      <c r="B18" s="222"/>
      <c r="C18" s="223" t="s">
        <v>307</v>
      </c>
      <c r="D18" s="224"/>
      <c r="E18" s="224"/>
      <c r="F18" s="224"/>
      <c r="G18" s="224"/>
      <c r="H18" s="224"/>
      <c r="I18" s="225">
        <f>I113</f>
        <v>0</v>
      </c>
      <c r="J18" s="226"/>
    </row>
    <row r="19" spans="1:10" ht="15" x14ac:dyDescent="0.2">
      <c r="A19" s="221"/>
      <c r="B19" s="222"/>
      <c r="C19" s="223" t="s">
        <v>308</v>
      </c>
      <c r="D19" s="224"/>
      <c r="E19" s="224"/>
      <c r="F19" s="224"/>
      <c r="G19" s="224"/>
      <c r="H19" s="224"/>
      <c r="I19" s="225">
        <f>I134</f>
        <v>0</v>
      </c>
      <c r="J19" s="226"/>
    </row>
    <row r="20" spans="1:10" ht="15" x14ac:dyDescent="0.2">
      <c r="A20" s="221"/>
      <c r="B20" s="222"/>
      <c r="C20" s="223" t="s">
        <v>309</v>
      </c>
      <c r="D20" s="224"/>
      <c r="E20" s="224"/>
      <c r="F20" s="224"/>
      <c r="G20" s="224"/>
      <c r="H20" s="224"/>
      <c r="I20" s="225">
        <f>I167</f>
        <v>0</v>
      </c>
      <c r="J20" s="226"/>
    </row>
    <row r="21" spans="1:10" ht="15" x14ac:dyDescent="0.2">
      <c r="A21" s="221"/>
      <c r="B21" s="222"/>
      <c r="C21" s="223" t="s">
        <v>310</v>
      </c>
      <c r="D21" s="224"/>
      <c r="E21" s="224"/>
      <c r="F21" s="224"/>
      <c r="G21" s="224"/>
      <c r="H21" s="224"/>
      <c r="I21" s="225">
        <f>I208</f>
        <v>0</v>
      </c>
      <c r="J21" s="226"/>
    </row>
    <row r="22" spans="1:10" ht="15" x14ac:dyDescent="0.2">
      <c r="A22" s="221"/>
      <c r="B22" s="222"/>
      <c r="C22" s="223" t="s">
        <v>311</v>
      </c>
      <c r="D22" s="224"/>
      <c r="E22" s="224"/>
      <c r="F22" s="224"/>
      <c r="G22" s="224"/>
      <c r="H22" s="224"/>
      <c r="I22" s="225">
        <f>I247</f>
        <v>0</v>
      </c>
      <c r="J22" s="226"/>
    </row>
    <row r="23" spans="1:10" ht="15" x14ac:dyDescent="0.2">
      <c r="A23" s="221"/>
      <c r="B23" s="222"/>
      <c r="C23" s="223" t="s">
        <v>312</v>
      </c>
      <c r="D23" s="224"/>
      <c r="E23" s="224"/>
      <c r="F23" s="224"/>
      <c r="G23" s="224"/>
      <c r="H23" s="224"/>
      <c r="I23" s="225">
        <f>I270</f>
        <v>0</v>
      </c>
      <c r="J23" s="226"/>
    </row>
    <row r="24" spans="1:10" ht="15" x14ac:dyDescent="0.2">
      <c r="A24" s="221"/>
      <c r="B24" s="222"/>
      <c r="C24" s="223" t="s">
        <v>313</v>
      </c>
      <c r="D24" s="224"/>
      <c r="E24" s="224"/>
      <c r="F24" s="224"/>
      <c r="G24" s="224"/>
      <c r="H24" s="224"/>
      <c r="I24" s="225">
        <f>I281</f>
        <v>0</v>
      </c>
      <c r="J24" s="226"/>
    </row>
    <row r="25" spans="1:10" ht="18" x14ac:dyDescent="0.2">
      <c r="A25" s="215"/>
      <c r="B25" s="216"/>
      <c r="C25" s="217" t="s">
        <v>314</v>
      </c>
      <c r="D25" s="218"/>
      <c r="E25" s="218"/>
      <c r="F25" s="218"/>
      <c r="G25" s="218"/>
      <c r="H25" s="218"/>
      <c r="I25" s="219">
        <f>I286</f>
        <v>0</v>
      </c>
      <c r="J25" s="220"/>
    </row>
    <row r="26" spans="1:10" ht="18" x14ac:dyDescent="0.2">
      <c r="A26" s="215"/>
      <c r="B26" s="216"/>
      <c r="C26" s="217" t="s">
        <v>315</v>
      </c>
      <c r="D26" s="218"/>
      <c r="E26" s="218"/>
      <c r="F26" s="218"/>
      <c r="G26" s="218"/>
      <c r="H26" s="218"/>
      <c r="I26" s="219">
        <f>I289</f>
        <v>0</v>
      </c>
      <c r="J26" s="220"/>
    </row>
    <row r="27" spans="1:10" ht="15" x14ac:dyDescent="0.2">
      <c r="A27" s="221"/>
      <c r="B27" s="222"/>
      <c r="C27" s="223" t="s">
        <v>316</v>
      </c>
      <c r="D27" s="224"/>
      <c r="E27" s="224"/>
      <c r="F27" s="224"/>
      <c r="G27" s="224"/>
      <c r="H27" s="224"/>
      <c r="I27" s="225">
        <f>I290</f>
        <v>0</v>
      </c>
      <c r="J27" s="226"/>
    </row>
    <row r="28" spans="1:10" ht="15" x14ac:dyDescent="0.2">
      <c r="A28" s="221"/>
      <c r="B28" s="222"/>
      <c r="C28" s="223" t="s">
        <v>317</v>
      </c>
      <c r="D28" s="224"/>
      <c r="E28" s="224"/>
      <c r="F28" s="224"/>
      <c r="G28" s="224"/>
      <c r="H28" s="224"/>
      <c r="I28" s="225">
        <f>I293</f>
        <v>0</v>
      </c>
      <c r="J28" s="226"/>
    </row>
    <row r="29" spans="1:10" x14ac:dyDescent="0.2">
      <c r="A29" s="203"/>
      <c r="B29" s="204"/>
      <c r="C29" s="204"/>
      <c r="D29" s="204"/>
      <c r="E29" s="204"/>
      <c r="F29" s="204"/>
      <c r="G29" s="204"/>
      <c r="H29" s="204"/>
      <c r="I29" s="204"/>
      <c r="J29" s="205"/>
    </row>
    <row r="30" spans="1:10" x14ac:dyDescent="0.2">
      <c r="A30" s="227"/>
      <c r="B30" s="228"/>
      <c r="C30" s="228"/>
      <c r="D30" s="228"/>
      <c r="E30" s="228"/>
      <c r="F30" s="228"/>
      <c r="G30" s="228"/>
      <c r="H30" s="228"/>
      <c r="I30" s="228"/>
      <c r="J30" s="229"/>
    </row>
    <row r="31" spans="1:10" x14ac:dyDescent="0.2">
      <c r="A31" s="230"/>
      <c r="B31" s="230"/>
      <c r="C31" s="230"/>
      <c r="D31" s="230"/>
      <c r="E31" s="230"/>
      <c r="F31" s="230"/>
      <c r="G31" s="230"/>
      <c r="H31" s="230"/>
      <c r="I31" s="230"/>
      <c r="J31" s="230"/>
    </row>
    <row r="32" spans="1:10" x14ac:dyDescent="0.2">
      <c r="A32" s="230"/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0" x14ac:dyDescent="0.2">
      <c r="A33" s="230"/>
      <c r="B33" s="230"/>
      <c r="C33" s="230"/>
      <c r="D33" s="230"/>
      <c r="E33" s="230"/>
      <c r="F33" s="230"/>
      <c r="G33" s="230"/>
      <c r="H33" s="230"/>
      <c r="I33" s="230"/>
      <c r="J33" s="230"/>
    </row>
    <row r="34" spans="1:10" x14ac:dyDescent="0.2">
      <c r="A34" s="231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21" x14ac:dyDescent="0.2">
      <c r="A35" s="203"/>
      <c r="B35" s="233" t="s">
        <v>318</v>
      </c>
      <c r="C35" s="234"/>
      <c r="D35" s="234"/>
      <c r="E35" s="234"/>
      <c r="F35" s="234"/>
      <c r="G35" s="234"/>
      <c r="H35" s="234"/>
      <c r="I35" s="234"/>
      <c r="J35" s="234"/>
    </row>
    <row r="36" spans="1:10" x14ac:dyDescent="0.2">
      <c r="A36" s="203"/>
      <c r="B36" s="234"/>
      <c r="C36" s="234"/>
      <c r="D36" s="234"/>
      <c r="E36" s="234"/>
      <c r="F36" s="234"/>
      <c r="G36" s="234"/>
      <c r="H36" s="234"/>
      <c r="I36" s="234"/>
      <c r="J36" s="234"/>
    </row>
    <row r="37" spans="1:10" ht="15" x14ac:dyDescent="0.2">
      <c r="A37" s="203"/>
      <c r="B37" s="235" t="s">
        <v>319</v>
      </c>
      <c r="C37" s="234"/>
      <c r="D37" s="234"/>
      <c r="E37" s="234"/>
      <c r="F37" s="234"/>
      <c r="G37" s="234"/>
      <c r="H37" s="234"/>
      <c r="I37" s="234"/>
      <c r="J37" s="234"/>
    </row>
    <row r="38" spans="1:10" ht="15" x14ac:dyDescent="0.2">
      <c r="A38" s="203"/>
      <c r="B38" s="234"/>
      <c r="C38" s="234"/>
      <c r="D38" s="532"/>
      <c r="E38" s="533"/>
      <c r="F38" s="533"/>
      <c r="G38" s="533"/>
      <c r="H38" s="234"/>
      <c r="I38" s="234"/>
      <c r="J38" s="234"/>
    </row>
    <row r="39" spans="1:10" ht="15" x14ac:dyDescent="0.2">
      <c r="A39" s="203"/>
      <c r="B39" s="235" t="s">
        <v>293</v>
      </c>
      <c r="C39" s="234"/>
      <c r="D39" s="234"/>
      <c r="E39" s="234"/>
      <c r="F39" s="234"/>
      <c r="G39" s="234"/>
      <c r="H39" s="234"/>
      <c r="I39" s="234"/>
      <c r="J39" s="234"/>
    </row>
    <row r="40" spans="1:10" ht="18" x14ac:dyDescent="0.2">
      <c r="A40" s="203"/>
      <c r="B40" s="234"/>
      <c r="C40" s="234"/>
      <c r="D40" s="534"/>
      <c r="E40" s="535"/>
      <c r="F40" s="535"/>
      <c r="G40" s="535"/>
      <c r="H40" s="234"/>
      <c r="I40" s="234"/>
      <c r="J40" s="234"/>
    </row>
    <row r="41" spans="1:10" x14ac:dyDescent="0.2">
      <c r="A41" s="203"/>
      <c r="B41" s="234"/>
      <c r="C41" s="234"/>
      <c r="D41" s="234"/>
      <c r="E41" s="234"/>
      <c r="F41" s="234"/>
      <c r="G41" s="234"/>
      <c r="H41" s="234"/>
      <c r="I41" s="234"/>
      <c r="J41" s="234"/>
    </row>
    <row r="42" spans="1:10" ht="15" x14ac:dyDescent="0.2">
      <c r="A42" s="203"/>
      <c r="B42" s="235" t="s">
        <v>294</v>
      </c>
      <c r="C42" s="234"/>
      <c r="D42" s="234"/>
      <c r="E42" s="236"/>
      <c r="F42" s="234"/>
      <c r="G42" s="234"/>
      <c r="H42" s="235" t="s">
        <v>295</v>
      </c>
      <c r="I42" s="237"/>
      <c r="J42" s="234"/>
    </row>
    <row r="43" spans="1:10" x14ac:dyDescent="0.2">
      <c r="A43" s="203"/>
      <c r="B43" s="234"/>
      <c r="C43" s="234"/>
      <c r="D43" s="234"/>
      <c r="E43" s="234"/>
      <c r="F43" s="234"/>
      <c r="G43" s="234"/>
      <c r="H43" s="234"/>
      <c r="I43" s="234"/>
      <c r="J43" s="234"/>
    </row>
    <row r="44" spans="1:10" ht="15" x14ac:dyDescent="0.2">
      <c r="A44" s="203"/>
      <c r="B44" s="235" t="s">
        <v>296</v>
      </c>
      <c r="C44" s="234"/>
      <c r="D44" s="234"/>
      <c r="E44" s="236"/>
      <c r="F44" s="234"/>
      <c r="G44" s="234"/>
      <c r="H44" s="235" t="s">
        <v>297</v>
      </c>
      <c r="I44" s="236"/>
      <c r="J44" s="234"/>
    </row>
    <row r="45" spans="1:10" ht="15" x14ac:dyDescent="0.2">
      <c r="A45" s="203"/>
      <c r="B45" s="235" t="s">
        <v>298</v>
      </c>
      <c r="C45" s="234"/>
      <c r="D45" s="234"/>
      <c r="E45" s="236"/>
      <c r="F45" s="234"/>
      <c r="G45" s="234"/>
      <c r="H45" s="234"/>
      <c r="I45" s="234"/>
      <c r="J45" s="234"/>
    </row>
    <row r="46" spans="1:10" x14ac:dyDescent="0.2">
      <c r="A46" s="203"/>
      <c r="B46" s="234"/>
      <c r="C46" s="234"/>
      <c r="D46" s="234"/>
      <c r="E46" s="234"/>
      <c r="F46" s="234"/>
      <c r="G46" s="234"/>
      <c r="H46" s="234"/>
      <c r="I46" s="234"/>
      <c r="J46" s="234"/>
    </row>
    <row r="47" spans="1:10" ht="30" x14ac:dyDescent="0.2">
      <c r="A47" s="238"/>
      <c r="B47" s="239" t="s">
        <v>320</v>
      </c>
      <c r="C47" s="240" t="s">
        <v>321</v>
      </c>
      <c r="D47" s="240" t="s">
        <v>322</v>
      </c>
      <c r="E47" s="240" t="s">
        <v>323</v>
      </c>
      <c r="F47" s="240" t="s">
        <v>69</v>
      </c>
      <c r="G47" s="240" t="s">
        <v>324</v>
      </c>
      <c r="H47" s="240" t="s">
        <v>325</v>
      </c>
      <c r="I47" s="240" t="s">
        <v>300</v>
      </c>
      <c r="J47" s="241" t="s">
        <v>326</v>
      </c>
    </row>
    <row r="48" spans="1:10" ht="18" x14ac:dyDescent="0.35">
      <c r="A48" s="203"/>
      <c r="B48" s="242" t="s">
        <v>301</v>
      </c>
      <c r="C48" s="234"/>
      <c r="D48" s="234"/>
      <c r="E48" s="234"/>
      <c r="F48" s="234"/>
      <c r="G48" s="234"/>
      <c r="H48" s="234"/>
      <c r="I48" s="243">
        <f>I49+I112+I286+I289</f>
        <v>0</v>
      </c>
      <c r="J48" s="234"/>
    </row>
    <row r="49" spans="1:10" ht="18" x14ac:dyDescent="0.35">
      <c r="A49" s="244"/>
      <c r="B49" s="245"/>
      <c r="C49" s="246" t="s">
        <v>327</v>
      </c>
      <c r="D49" s="247" t="s">
        <v>54</v>
      </c>
      <c r="E49" s="247" t="s">
        <v>328</v>
      </c>
      <c r="F49" s="245"/>
      <c r="G49" s="245"/>
      <c r="H49" s="245"/>
      <c r="I49" s="248">
        <f>I50+I103</f>
        <v>0</v>
      </c>
      <c r="J49" s="245"/>
    </row>
    <row r="50" spans="1:10" ht="15" x14ac:dyDescent="0.3">
      <c r="A50" s="244"/>
      <c r="B50" s="245"/>
      <c r="C50" s="246" t="s">
        <v>327</v>
      </c>
      <c r="D50" s="249" t="s">
        <v>74</v>
      </c>
      <c r="E50" s="249" t="s">
        <v>75</v>
      </c>
      <c r="F50" s="245"/>
      <c r="G50" s="245"/>
      <c r="H50" s="245"/>
      <c r="I50" s="250">
        <f>SUM(I51:I100)</f>
        <v>0</v>
      </c>
      <c r="J50" s="245"/>
    </row>
    <row r="51" spans="1:10" ht="12" customHeight="1" x14ac:dyDescent="0.2">
      <c r="A51" s="203"/>
      <c r="B51" s="251" t="s">
        <v>74</v>
      </c>
      <c r="C51" s="251" t="s">
        <v>329</v>
      </c>
      <c r="D51" s="252" t="s">
        <v>330</v>
      </c>
      <c r="E51" s="253" t="s">
        <v>331</v>
      </c>
      <c r="F51" s="254" t="s">
        <v>134</v>
      </c>
      <c r="G51" s="255">
        <v>12.96</v>
      </c>
      <c r="H51" s="256"/>
      <c r="I51" s="257">
        <f>ROUND(H51*G51,2)</f>
        <v>0</v>
      </c>
      <c r="J51" s="253" t="s">
        <v>332</v>
      </c>
    </row>
    <row r="52" spans="1:10" ht="12" customHeight="1" x14ac:dyDescent="0.2">
      <c r="A52" s="203"/>
      <c r="B52" s="234"/>
      <c r="C52" s="258" t="s">
        <v>333</v>
      </c>
      <c r="D52" s="234"/>
      <c r="E52" s="259" t="s">
        <v>334</v>
      </c>
      <c r="F52" s="234"/>
      <c r="G52" s="234"/>
      <c r="H52" s="260"/>
      <c r="I52" s="234"/>
      <c r="J52" s="234"/>
    </row>
    <row r="53" spans="1:10" ht="12" customHeight="1" x14ac:dyDescent="0.2">
      <c r="A53" s="261"/>
      <c r="B53" s="262"/>
      <c r="C53" s="258" t="s">
        <v>335</v>
      </c>
      <c r="D53" s="263" t="s">
        <v>336</v>
      </c>
      <c r="E53" s="264" t="s">
        <v>337</v>
      </c>
      <c r="F53" s="262"/>
      <c r="G53" s="265">
        <v>12.96</v>
      </c>
      <c r="H53" s="266"/>
      <c r="I53" s="262"/>
      <c r="J53" s="262"/>
    </row>
    <row r="54" spans="1:10" ht="12" customHeight="1" x14ac:dyDescent="0.2">
      <c r="A54" s="203"/>
      <c r="B54" s="251" t="s">
        <v>89</v>
      </c>
      <c r="C54" s="251" t="s">
        <v>329</v>
      </c>
      <c r="D54" s="252" t="s">
        <v>338</v>
      </c>
      <c r="E54" s="253" t="s">
        <v>339</v>
      </c>
      <c r="F54" s="254" t="s">
        <v>134</v>
      </c>
      <c r="G54" s="255">
        <v>3.8879999999999999</v>
      </c>
      <c r="H54" s="256"/>
      <c r="I54" s="257">
        <f>ROUND(H54*G54,2)</f>
        <v>0</v>
      </c>
      <c r="J54" s="253" t="s">
        <v>332</v>
      </c>
    </row>
    <row r="55" spans="1:10" ht="12" customHeight="1" x14ac:dyDescent="0.2">
      <c r="A55" s="203"/>
      <c r="B55" s="234"/>
      <c r="C55" s="258" t="s">
        <v>333</v>
      </c>
      <c r="D55" s="234"/>
      <c r="E55" s="259" t="s">
        <v>340</v>
      </c>
      <c r="F55" s="234"/>
      <c r="G55" s="234"/>
      <c r="H55" s="260"/>
      <c r="I55" s="234"/>
      <c r="J55" s="234"/>
    </row>
    <row r="56" spans="1:10" ht="12" customHeight="1" x14ac:dyDescent="0.2">
      <c r="A56" s="267"/>
      <c r="B56" s="268"/>
      <c r="C56" s="258" t="s">
        <v>335</v>
      </c>
      <c r="D56" s="269" t="s">
        <v>341</v>
      </c>
      <c r="E56" s="270" t="s">
        <v>342</v>
      </c>
      <c r="F56" s="268"/>
      <c r="G56" s="269" t="s">
        <v>341</v>
      </c>
      <c r="H56" s="271"/>
      <c r="I56" s="268"/>
      <c r="J56" s="268"/>
    </row>
    <row r="57" spans="1:10" ht="12" customHeight="1" x14ac:dyDescent="0.2">
      <c r="A57" s="261"/>
      <c r="B57" s="262"/>
      <c r="C57" s="258" t="s">
        <v>335</v>
      </c>
      <c r="D57" s="263" t="s">
        <v>341</v>
      </c>
      <c r="E57" s="264" t="s">
        <v>336</v>
      </c>
      <c r="F57" s="262"/>
      <c r="G57" s="265">
        <v>12.96</v>
      </c>
      <c r="H57" s="266"/>
      <c r="I57" s="262"/>
      <c r="J57" s="262"/>
    </row>
    <row r="58" spans="1:10" ht="12" customHeight="1" x14ac:dyDescent="0.2">
      <c r="A58" s="261"/>
      <c r="B58" s="262"/>
      <c r="C58" s="258" t="s">
        <v>335</v>
      </c>
      <c r="D58" s="262"/>
      <c r="E58" s="264" t="s">
        <v>343</v>
      </c>
      <c r="F58" s="262"/>
      <c r="G58" s="265">
        <v>3.8879999999999999</v>
      </c>
      <c r="H58" s="266"/>
      <c r="I58" s="262"/>
      <c r="J58" s="262"/>
    </row>
    <row r="59" spans="1:10" ht="12" customHeight="1" x14ac:dyDescent="0.2">
      <c r="A59" s="203"/>
      <c r="B59" s="251" t="s">
        <v>83</v>
      </c>
      <c r="C59" s="251" t="s">
        <v>329</v>
      </c>
      <c r="D59" s="252" t="s">
        <v>344</v>
      </c>
      <c r="E59" s="253" t="s">
        <v>345</v>
      </c>
      <c r="F59" s="254" t="s">
        <v>134</v>
      </c>
      <c r="G59" s="255">
        <v>12.96</v>
      </c>
      <c r="H59" s="256"/>
      <c r="I59" s="257">
        <f>ROUND(H59*G59,2)</f>
        <v>0</v>
      </c>
      <c r="J59" s="253" t="s">
        <v>332</v>
      </c>
    </row>
    <row r="60" spans="1:10" ht="12" customHeight="1" x14ac:dyDescent="0.2">
      <c r="A60" s="203"/>
      <c r="B60" s="234"/>
      <c r="C60" s="258" t="s">
        <v>333</v>
      </c>
      <c r="D60" s="234"/>
      <c r="E60" s="259" t="s">
        <v>346</v>
      </c>
      <c r="F60" s="234"/>
      <c r="G60" s="234"/>
      <c r="H60" s="260"/>
      <c r="I60" s="234"/>
      <c r="J60" s="234"/>
    </row>
    <row r="61" spans="1:10" ht="12" customHeight="1" x14ac:dyDescent="0.2">
      <c r="A61" s="267"/>
      <c r="B61" s="268"/>
      <c r="C61" s="258" t="s">
        <v>335</v>
      </c>
      <c r="D61" s="269" t="s">
        <v>341</v>
      </c>
      <c r="E61" s="270" t="s">
        <v>347</v>
      </c>
      <c r="F61" s="268"/>
      <c r="G61" s="269" t="s">
        <v>341</v>
      </c>
      <c r="H61" s="271"/>
      <c r="I61" s="268"/>
      <c r="J61" s="268"/>
    </row>
    <row r="62" spans="1:10" ht="12" customHeight="1" x14ac:dyDescent="0.2">
      <c r="A62" s="261"/>
      <c r="B62" s="262"/>
      <c r="C62" s="258" t="s">
        <v>335</v>
      </c>
      <c r="D62" s="263" t="s">
        <v>341</v>
      </c>
      <c r="E62" s="264" t="s">
        <v>336</v>
      </c>
      <c r="F62" s="262"/>
      <c r="G62" s="265">
        <v>12.96</v>
      </c>
      <c r="H62" s="266"/>
      <c r="I62" s="262"/>
      <c r="J62" s="262"/>
    </row>
    <row r="63" spans="1:10" ht="12" customHeight="1" x14ac:dyDescent="0.2">
      <c r="A63" s="203"/>
      <c r="B63" s="251" t="s">
        <v>107</v>
      </c>
      <c r="C63" s="251" t="s">
        <v>329</v>
      </c>
      <c r="D63" s="252" t="s">
        <v>348</v>
      </c>
      <c r="E63" s="253" t="s">
        <v>349</v>
      </c>
      <c r="F63" s="254" t="s">
        <v>134</v>
      </c>
      <c r="G63" s="255">
        <v>15.12</v>
      </c>
      <c r="H63" s="256"/>
      <c r="I63" s="257">
        <f>ROUND(H63*G63,2)</f>
        <v>0</v>
      </c>
      <c r="J63" s="253" t="s">
        <v>332</v>
      </c>
    </row>
    <row r="64" spans="1:10" ht="12" customHeight="1" x14ac:dyDescent="0.2">
      <c r="A64" s="203"/>
      <c r="B64" s="234"/>
      <c r="C64" s="258" t="s">
        <v>333</v>
      </c>
      <c r="D64" s="234"/>
      <c r="E64" s="259" t="s">
        <v>350</v>
      </c>
      <c r="F64" s="234"/>
      <c r="G64" s="234"/>
      <c r="H64" s="260"/>
      <c r="I64" s="234"/>
      <c r="J64" s="234"/>
    </row>
    <row r="65" spans="1:10" ht="12" customHeight="1" x14ac:dyDescent="0.2">
      <c r="A65" s="267"/>
      <c r="B65" s="268"/>
      <c r="C65" s="258" t="s">
        <v>335</v>
      </c>
      <c r="D65" s="269" t="s">
        <v>341</v>
      </c>
      <c r="E65" s="270" t="s">
        <v>351</v>
      </c>
      <c r="F65" s="268"/>
      <c r="G65" s="269" t="s">
        <v>341</v>
      </c>
      <c r="H65" s="271"/>
      <c r="I65" s="268"/>
      <c r="J65" s="268"/>
    </row>
    <row r="66" spans="1:10" ht="12" customHeight="1" x14ac:dyDescent="0.2">
      <c r="A66" s="261"/>
      <c r="B66" s="262"/>
      <c r="C66" s="258" t="s">
        <v>335</v>
      </c>
      <c r="D66" s="263" t="s">
        <v>341</v>
      </c>
      <c r="E66" s="264" t="s">
        <v>352</v>
      </c>
      <c r="F66" s="262"/>
      <c r="G66" s="265">
        <v>7.56</v>
      </c>
      <c r="H66" s="266"/>
      <c r="I66" s="262"/>
      <c r="J66" s="262"/>
    </row>
    <row r="67" spans="1:10" ht="12" customHeight="1" x14ac:dyDescent="0.2">
      <c r="A67" s="267"/>
      <c r="B67" s="268"/>
      <c r="C67" s="258" t="s">
        <v>335</v>
      </c>
      <c r="D67" s="269" t="s">
        <v>341</v>
      </c>
      <c r="E67" s="270" t="s">
        <v>353</v>
      </c>
      <c r="F67" s="268"/>
      <c r="G67" s="269" t="s">
        <v>341</v>
      </c>
      <c r="H67" s="271"/>
      <c r="I67" s="268"/>
      <c r="J67" s="268"/>
    </row>
    <row r="68" spans="1:10" ht="12" customHeight="1" x14ac:dyDescent="0.2">
      <c r="A68" s="261"/>
      <c r="B68" s="262"/>
      <c r="C68" s="258" t="s">
        <v>335</v>
      </c>
      <c r="D68" s="263" t="s">
        <v>341</v>
      </c>
      <c r="E68" s="264" t="s">
        <v>352</v>
      </c>
      <c r="F68" s="262"/>
      <c r="G68" s="265">
        <v>7.56</v>
      </c>
      <c r="H68" s="266"/>
      <c r="I68" s="262"/>
      <c r="J68" s="262"/>
    </row>
    <row r="69" spans="1:10" ht="12" customHeight="1" x14ac:dyDescent="0.2">
      <c r="A69" s="272"/>
      <c r="B69" s="273"/>
      <c r="C69" s="258" t="s">
        <v>335</v>
      </c>
      <c r="D69" s="274" t="s">
        <v>341</v>
      </c>
      <c r="E69" s="275" t="s">
        <v>354</v>
      </c>
      <c r="F69" s="273"/>
      <c r="G69" s="276">
        <v>15.12</v>
      </c>
      <c r="H69" s="277"/>
      <c r="I69" s="273"/>
      <c r="J69" s="273"/>
    </row>
    <row r="70" spans="1:10" ht="12" customHeight="1" x14ac:dyDescent="0.2">
      <c r="A70" s="203"/>
      <c r="B70" s="251" t="s">
        <v>94</v>
      </c>
      <c r="C70" s="251" t="s">
        <v>329</v>
      </c>
      <c r="D70" s="252" t="s">
        <v>355</v>
      </c>
      <c r="E70" s="253" t="s">
        <v>356</v>
      </c>
      <c r="F70" s="254" t="s">
        <v>134</v>
      </c>
      <c r="G70" s="255">
        <v>5.4</v>
      </c>
      <c r="H70" s="256"/>
      <c r="I70" s="257">
        <f>ROUND(H70*G70,2)</f>
        <v>0</v>
      </c>
      <c r="J70" s="253" t="s">
        <v>332</v>
      </c>
    </row>
    <row r="71" spans="1:10" ht="12" customHeight="1" x14ac:dyDescent="0.2">
      <c r="A71" s="203"/>
      <c r="B71" s="234"/>
      <c r="C71" s="258" t="s">
        <v>333</v>
      </c>
      <c r="D71" s="234"/>
      <c r="E71" s="259" t="s">
        <v>357</v>
      </c>
      <c r="F71" s="234"/>
      <c r="G71" s="234"/>
      <c r="H71" s="260"/>
      <c r="I71" s="234"/>
      <c r="J71" s="234"/>
    </row>
    <row r="72" spans="1:10" ht="12" customHeight="1" x14ac:dyDescent="0.2">
      <c r="A72" s="267"/>
      <c r="B72" s="268"/>
      <c r="C72" s="258" t="s">
        <v>335</v>
      </c>
      <c r="D72" s="269" t="s">
        <v>341</v>
      </c>
      <c r="E72" s="270" t="s">
        <v>358</v>
      </c>
      <c r="F72" s="268"/>
      <c r="G72" s="269" t="s">
        <v>341</v>
      </c>
      <c r="H72" s="271"/>
      <c r="I72" s="268"/>
      <c r="J72" s="268"/>
    </row>
    <row r="73" spans="1:10" ht="12" customHeight="1" x14ac:dyDescent="0.2">
      <c r="A73" s="261"/>
      <c r="B73" s="262"/>
      <c r="C73" s="258" t="s">
        <v>335</v>
      </c>
      <c r="D73" s="263" t="s">
        <v>359</v>
      </c>
      <c r="E73" s="264" t="s">
        <v>360</v>
      </c>
      <c r="F73" s="262"/>
      <c r="G73" s="265">
        <v>5.4</v>
      </c>
      <c r="H73" s="266"/>
      <c r="I73" s="262"/>
      <c r="J73" s="262"/>
    </row>
    <row r="74" spans="1:10" ht="12" customHeight="1" x14ac:dyDescent="0.2">
      <c r="A74" s="203"/>
      <c r="B74" s="251" t="s">
        <v>361</v>
      </c>
      <c r="C74" s="251" t="s">
        <v>329</v>
      </c>
      <c r="D74" s="252" t="s">
        <v>362</v>
      </c>
      <c r="E74" s="253" t="s">
        <v>363</v>
      </c>
      <c r="F74" s="254" t="s">
        <v>134</v>
      </c>
      <c r="G74" s="255">
        <v>12.96</v>
      </c>
      <c r="H74" s="256"/>
      <c r="I74" s="257">
        <f>ROUND(H74*G74,2)</f>
        <v>0</v>
      </c>
      <c r="J74" s="253" t="s">
        <v>332</v>
      </c>
    </row>
    <row r="75" spans="1:10" ht="12" customHeight="1" x14ac:dyDescent="0.2">
      <c r="A75" s="203"/>
      <c r="B75" s="234"/>
      <c r="C75" s="258" t="s">
        <v>333</v>
      </c>
      <c r="D75" s="234"/>
      <c r="E75" s="259" t="s">
        <v>364</v>
      </c>
      <c r="F75" s="234"/>
      <c r="G75" s="234"/>
      <c r="H75" s="260"/>
      <c r="I75" s="234"/>
      <c r="J75" s="234"/>
    </row>
    <row r="76" spans="1:10" ht="12" customHeight="1" x14ac:dyDescent="0.2">
      <c r="A76" s="267"/>
      <c r="B76" s="268"/>
      <c r="C76" s="258" t="s">
        <v>335</v>
      </c>
      <c r="D76" s="269" t="s">
        <v>341</v>
      </c>
      <c r="E76" s="270" t="s">
        <v>365</v>
      </c>
      <c r="F76" s="268"/>
      <c r="G76" s="269" t="s">
        <v>341</v>
      </c>
      <c r="H76" s="271"/>
      <c r="I76" s="268"/>
      <c r="J76" s="268"/>
    </row>
    <row r="77" spans="1:10" ht="12" customHeight="1" x14ac:dyDescent="0.2">
      <c r="A77" s="261"/>
      <c r="B77" s="262"/>
      <c r="C77" s="258" t="s">
        <v>335</v>
      </c>
      <c r="D77" s="263" t="s">
        <v>341</v>
      </c>
      <c r="E77" s="264" t="s">
        <v>359</v>
      </c>
      <c r="F77" s="262"/>
      <c r="G77" s="265">
        <v>5.4</v>
      </c>
      <c r="H77" s="266"/>
      <c r="I77" s="262"/>
      <c r="J77" s="262"/>
    </row>
    <row r="78" spans="1:10" ht="12" customHeight="1" x14ac:dyDescent="0.2">
      <c r="A78" s="267"/>
      <c r="B78" s="268"/>
      <c r="C78" s="258" t="s">
        <v>335</v>
      </c>
      <c r="D78" s="269" t="s">
        <v>341</v>
      </c>
      <c r="E78" s="270" t="s">
        <v>366</v>
      </c>
      <c r="F78" s="268"/>
      <c r="G78" s="269" t="s">
        <v>341</v>
      </c>
      <c r="H78" s="271"/>
      <c r="I78" s="268"/>
      <c r="J78" s="268"/>
    </row>
    <row r="79" spans="1:10" ht="12" customHeight="1" x14ac:dyDescent="0.2">
      <c r="A79" s="261"/>
      <c r="B79" s="262"/>
      <c r="C79" s="258" t="s">
        <v>335</v>
      </c>
      <c r="D79" s="263" t="s">
        <v>341</v>
      </c>
      <c r="E79" s="264" t="s">
        <v>352</v>
      </c>
      <c r="F79" s="262"/>
      <c r="G79" s="265">
        <v>7.56</v>
      </c>
      <c r="H79" s="266"/>
      <c r="I79" s="262"/>
      <c r="J79" s="262"/>
    </row>
    <row r="80" spans="1:10" ht="12" customHeight="1" x14ac:dyDescent="0.2">
      <c r="A80" s="272"/>
      <c r="B80" s="273"/>
      <c r="C80" s="258" t="s">
        <v>335</v>
      </c>
      <c r="D80" s="274" t="s">
        <v>341</v>
      </c>
      <c r="E80" s="275" t="s">
        <v>354</v>
      </c>
      <c r="F80" s="273"/>
      <c r="G80" s="276">
        <v>12.96</v>
      </c>
      <c r="H80" s="277"/>
      <c r="I80" s="273"/>
      <c r="J80" s="273"/>
    </row>
    <row r="81" spans="1:10" ht="12" customHeight="1" x14ac:dyDescent="0.2">
      <c r="A81" s="203"/>
      <c r="B81" s="251" t="s">
        <v>367</v>
      </c>
      <c r="C81" s="251" t="s">
        <v>329</v>
      </c>
      <c r="D81" s="252" t="s">
        <v>368</v>
      </c>
      <c r="E81" s="253" t="s">
        <v>369</v>
      </c>
      <c r="F81" s="254" t="s">
        <v>134</v>
      </c>
      <c r="G81" s="255">
        <v>5.4</v>
      </c>
      <c r="H81" s="256"/>
      <c r="I81" s="257">
        <f>ROUND(H81*G81,2)</f>
        <v>0</v>
      </c>
      <c r="J81" s="253" t="s">
        <v>332</v>
      </c>
    </row>
    <row r="82" spans="1:10" ht="12" customHeight="1" x14ac:dyDescent="0.2">
      <c r="A82" s="203"/>
      <c r="B82" s="234"/>
      <c r="C82" s="258" t="s">
        <v>333</v>
      </c>
      <c r="D82" s="234"/>
      <c r="E82" s="259" t="s">
        <v>370</v>
      </c>
      <c r="F82" s="234"/>
      <c r="G82" s="234"/>
      <c r="H82" s="260"/>
      <c r="I82" s="234"/>
      <c r="J82" s="234"/>
    </row>
    <row r="83" spans="1:10" ht="12" customHeight="1" x14ac:dyDescent="0.2">
      <c r="A83" s="261"/>
      <c r="B83" s="262"/>
      <c r="C83" s="258" t="s">
        <v>335</v>
      </c>
      <c r="D83" s="263" t="s">
        <v>341</v>
      </c>
      <c r="E83" s="264" t="s">
        <v>359</v>
      </c>
      <c r="F83" s="262"/>
      <c r="G83" s="265">
        <v>5.4</v>
      </c>
      <c r="H83" s="266"/>
      <c r="I83" s="262"/>
      <c r="J83" s="262"/>
    </row>
    <row r="84" spans="1:10" ht="12" customHeight="1" x14ac:dyDescent="0.2">
      <c r="A84" s="203"/>
      <c r="B84" s="251" t="s">
        <v>95</v>
      </c>
      <c r="C84" s="251" t="s">
        <v>329</v>
      </c>
      <c r="D84" s="252" t="s">
        <v>371</v>
      </c>
      <c r="E84" s="253" t="s">
        <v>372</v>
      </c>
      <c r="F84" s="254" t="s">
        <v>182</v>
      </c>
      <c r="G84" s="255">
        <v>10.8</v>
      </c>
      <c r="H84" s="256"/>
      <c r="I84" s="257">
        <f>ROUND(H84*G84,2)</f>
        <v>0</v>
      </c>
      <c r="J84" s="253" t="s">
        <v>332</v>
      </c>
    </row>
    <row r="85" spans="1:10" ht="12" customHeight="1" x14ac:dyDescent="0.2">
      <c r="A85" s="203"/>
      <c r="B85" s="234"/>
      <c r="C85" s="258" t="s">
        <v>333</v>
      </c>
      <c r="D85" s="234"/>
      <c r="E85" s="259" t="s">
        <v>373</v>
      </c>
      <c r="F85" s="234"/>
      <c r="G85" s="234"/>
      <c r="H85" s="260"/>
      <c r="I85" s="234"/>
      <c r="J85" s="234"/>
    </row>
    <row r="86" spans="1:10" ht="12" customHeight="1" x14ac:dyDescent="0.2">
      <c r="A86" s="261"/>
      <c r="B86" s="262"/>
      <c r="C86" s="258" t="s">
        <v>335</v>
      </c>
      <c r="D86" s="263" t="s">
        <v>341</v>
      </c>
      <c r="E86" s="264" t="s">
        <v>359</v>
      </c>
      <c r="F86" s="262"/>
      <c r="G86" s="265">
        <v>5.4</v>
      </c>
      <c r="H86" s="266"/>
      <c r="I86" s="262"/>
      <c r="J86" s="262"/>
    </row>
    <row r="87" spans="1:10" ht="12" customHeight="1" x14ac:dyDescent="0.2">
      <c r="A87" s="261"/>
      <c r="B87" s="262"/>
      <c r="C87" s="258" t="s">
        <v>335</v>
      </c>
      <c r="D87" s="262"/>
      <c r="E87" s="264" t="s">
        <v>374</v>
      </c>
      <c r="F87" s="262"/>
      <c r="G87" s="265">
        <v>10.8</v>
      </c>
      <c r="H87" s="266"/>
      <c r="I87" s="262"/>
      <c r="J87" s="262"/>
    </row>
    <row r="88" spans="1:10" ht="12" customHeight="1" x14ac:dyDescent="0.2">
      <c r="A88" s="203"/>
      <c r="B88" s="251" t="s">
        <v>375</v>
      </c>
      <c r="C88" s="251" t="s">
        <v>329</v>
      </c>
      <c r="D88" s="252" t="s">
        <v>376</v>
      </c>
      <c r="E88" s="253" t="s">
        <v>377</v>
      </c>
      <c r="F88" s="254" t="s">
        <v>134</v>
      </c>
      <c r="G88" s="255">
        <v>7.56</v>
      </c>
      <c r="H88" s="256"/>
      <c r="I88" s="257">
        <f>ROUND(H88*G88,2)</f>
        <v>0</v>
      </c>
      <c r="J88" s="253" t="s">
        <v>332</v>
      </c>
    </row>
    <row r="89" spans="1:10" ht="12" customHeight="1" x14ac:dyDescent="0.2">
      <c r="A89" s="203"/>
      <c r="B89" s="234"/>
      <c r="C89" s="258" t="s">
        <v>333</v>
      </c>
      <c r="D89" s="234"/>
      <c r="E89" s="259" t="s">
        <v>378</v>
      </c>
      <c r="F89" s="234"/>
      <c r="G89" s="234"/>
      <c r="H89" s="260"/>
      <c r="I89" s="234"/>
      <c r="J89" s="234"/>
    </row>
    <row r="90" spans="1:10" ht="12" customHeight="1" x14ac:dyDescent="0.2">
      <c r="A90" s="261"/>
      <c r="B90" s="262"/>
      <c r="C90" s="258" t="s">
        <v>335</v>
      </c>
      <c r="D90" s="263" t="s">
        <v>352</v>
      </c>
      <c r="E90" s="264" t="s">
        <v>379</v>
      </c>
      <c r="F90" s="262"/>
      <c r="G90" s="265">
        <v>7.56</v>
      </c>
      <c r="H90" s="266"/>
      <c r="I90" s="262"/>
      <c r="J90" s="262"/>
    </row>
    <row r="91" spans="1:10" ht="12" customHeight="1" x14ac:dyDescent="0.2">
      <c r="A91" s="203"/>
      <c r="B91" s="251" t="s">
        <v>380</v>
      </c>
      <c r="C91" s="251" t="s">
        <v>329</v>
      </c>
      <c r="D91" s="252" t="s">
        <v>381</v>
      </c>
      <c r="E91" s="253" t="s">
        <v>382</v>
      </c>
      <c r="F91" s="254" t="s">
        <v>134</v>
      </c>
      <c r="G91" s="255">
        <v>4.32</v>
      </c>
      <c r="H91" s="256"/>
      <c r="I91" s="257">
        <f>ROUND(H91*G91,2)</f>
        <v>0</v>
      </c>
      <c r="J91" s="253" t="s">
        <v>332</v>
      </c>
    </row>
    <row r="92" spans="1:10" ht="12" customHeight="1" x14ac:dyDescent="0.2">
      <c r="A92" s="203"/>
      <c r="B92" s="234"/>
      <c r="C92" s="258" t="s">
        <v>333</v>
      </c>
      <c r="D92" s="234"/>
      <c r="E92" s="259" t="s">
        <v>383</v>
      </c>
      <c r="F92" s="234"/>
      <c r="G92" s="234"/>
      <c r="H92" s="260"/>
      <c r="I92" s="234"/>
      <c r="J92" s="234"/>
    </row>
    <row r="93" spans="1:10" ht="12" customHeight="1" x14ac:dyDescent="0.2">
      <c r="A93" s="267"/>
      <c r="B93" s="268"/>
      <c r="C93" s="258" t="s">
        <v>335</v>
      </c>
      <c r="D93" s="269" t="s">
        <v>341</v>
      </c>
      <c r="E93" s="270" t="s">
        <v>384</v>
      </c>
      <c r="F93" s="268"/>
      <c r="G93" s="269" t="s">
        <v>341</v>
      </c>
      <c r="H93" s="271"/>
      <c r="I93" s="268"/>
      <c r="J93" s="268"/>
    </row>
    <row r="94" spans="1:10" ht="12" customHeight="1" x14ac:dyDescent="0.2">
      <c r="A94" s="261"/>
      <c r="B94" s="262"/>
      <c r="C94" s="258" t="s">
        <v>335</v>
      </c>
      <c r="D94" s="263" t="s">
        <v>385</v>
      </c>
      <c r="E94" s="264" t="s">
        <v>386</v>
      </c>
      <c r="F94" s="262"/>
      <c r="G94" s="265">
        <v>4.32</v>
      </c>
      <c r="H94" s="266"/>
      <c r="I94" s="262"/>
      <c r="J94" s="262"/>
    </row>
    <row r="95" spans="1:10" ht="12" customHeight="1" x14ac:dyDescent="0.2">
      <c r="A95" s="203"/>
      <c r="B95" s="278" t="s">
        <v>387</v>
      </c>
      <c r="C95" s="278" t="s">
        <v>388</v>
      </c>
      <c r="D95" s="279" t="s">
        <v>389</v>
      </c>
      <c r="E95" s="280" t="s">
        <v>390</v>
      </c>
      <c r="F95" s="281" t="s">
        <v>182</v>
      </c>
      <c r="G95" s="282">
        <v>8.64</v>
      </c>
      <c r="H95" s="283"/>
      <c r="I95" s="284">
        <f>ROUND(H95*G95,2)</f>
        <v>0</v>
      </c>
      <c r="J95" s="280" t="s">
        <v>332</v>
      </c>
    </row>
    <row r="96" spans="1:10" ht="12" customHeight="1" x14ac:dyDescent="0.2">
      <c r="A96" s="203"/>
      <c r="B96" s="234"/>
      <c r="C96" s="258" t="s">
        <v>333</v>
      </c>
      <c r="D96" s="234"/>
      <c r="E96" s="259" t="s">
        <v>390</v>
      </c>
      <c r="F96" s="234"/>
      <c r="G96" s="234"/>
      <c r="H96" s="260"/>
      <c r="I96" s="234"/>
      <c r="J96" s="234"/>
    </row>
    <row r="97" spans="1:10" ht="12" customHeight="1" x14ac:dyDescent="0.2">
      <c r="A97" s="261"/>
      <c r="B97" s="262"/>
      <c r="C97" s="258" t="s">
        <v>335</v>
      </c>
      <c r="D97" s="263" t="s">
        <v>341</v>
      </c>
      <c r="E97" s="264" t="s">
        <v>385</v>
      </c>
      <c r="F97" s="262"/>
      <c r="G97" s="265">
        <v>4.32</v>
      </c>
      <c r="H97" s="266"/>
      <c r="I97" s="262"/>
      <c r="J97" s="262"/>
    </row>
    <row r="98" spans="1:10" ht="12" customHeight="1" x14ac:dyDescent="0.2">
      <c r="A98" s="261"/>
      <c r="B98" s="262"/>
      <c r="C98" s="258" t="s">
        <v>335</v>
      </c>
      <c r="D98" s="262"/>
      <c r="E98" s="264" t="s">
        <v>391</v>
      </c>
      <c r="F98" s="262"/>
      <c r="G98" s="265">
        <v>8.64</v>
      </c>
      <c r="H98" s="266"/>
      <c r="I98" s="262"/>
      <c r="J98" s="262"/>
    </row>
    <row r="99" spans="1:10" ht="12" customHeight="1" x14ac:dyDescent="0.3">
      <c r="A99" s="244"/>
      <c r="B99" s="245"/>
      <c r="C99" s="246" t="s">
        <v>327</v>
      </c>
      <c r="D99" s="249" t="s">
        <v>107</v>
      </c>
      <c r="E99" s="249" t="s">
        <v>108</v>
      </c>
      <c r="F99" s="245"/>
      <c r="G99" s="245"/>
      <c r="H99" s="285"/>
      <c r="I99" s="250">
        <f>SUM(I100:I102)</f>
        <v>0</v>
      </c>
      <c r="J99" s="245"/>
    </row>
    <row r="100" spans="1:10" ht="12" customHeight="1" x14ac:dyDescent="0.2">
      <c r="A100" s="203"/>
      <c r="B100" s="251" t="s">
        <v>392</v>
      </c>
      <c r="C100" s="251" t="s">
        <v>329</v>
      </c>
      <c r="D100" s="252" t="s">
        <v>393</v>
      </c>
      <c r="E100" s="253" t="s">
        <v>394</v>
      </c>
      <c r="F100" s="254" t="s">
        <v>134</v>
      </c>
      <c r="G100" s="255">
        <v>1.08</v>
      </c>
      <c r="H100" s="256"/>
      <c r="I100" s="257">
        <f>ROUND(H100*G100,2)</f>
        <v>0</v>
      </c>
      <c r="J100" s="253" t="s">
        <v>332</v>
      </c>
    </row>
    <row r="101" spans="1:10" ht="12" customHeight="1" x14ac:dyDescent="0.2">
      <c r="A101" s="203"/>
      <c r="B101" s="234"/>
      <c r="C101" s="258" t="s">
        <v>333</v>
      </c>
      <c r="D101" s="234"/>
      <c r="E101" s="259" t="s">
        <v>395</v>
      </c>
      <c r="F101" s="234"/>
      <c r="G101" s="234"/>
      <c r="H101" s="260"/>
      <c r="I101" s="234"/>
      <c r="J101" s="234"/>
    </row>
    <row r="102" spans="1:10" ht="12" customHeight="1" x14ac:dyDescent="0.2">
      <c r="A102" s="261"/>
      <c r="B102" s="262"/>
      <c r="C102" s="258" t="s">
        <v>335</v>
      </c>
      <c r="D102" s="263" t="s">
        <v>396</v>
      </c>
      <c r="E102" s="264" t="s">
        <v>397</v>
      </c>
      <c r="F102" s="262"/>
      <c r="G102" s="265">
        <v>1.08</v>
      </c>
      <c r="H102" s="266"/>
      <c r="I102" s="262"/>
      <c r="J102" s="262"/>
    </row>
    <row r="103" spans="1:10" ht="12" customHeight="1" x14ac:dyDescent="0.3">
      <c r="A103" s="244"/>
      <c r="B103" s="245"/>
      <c r="C103" s="246" t="s">
        <v>327</v>
      </c>
      <c r="D103" s="249" t="s">
        <v>95</v>
      </c>
      <c r="E103" s="249" t="s">
        <v>398</v>
      </c>
      <c r="F103" s="245"/>
      <c r="G103" s="245"/>
      <c r="H103" s="285"/>
      <c r="I103" s="250">
        <f>SUM(I104:I111)</f>
        <v>0</v>
      </c>
      <c r="J103" s="245"/>
    </row>
    <row r="104" spans="1:10" ht="12" customHeight="1" x14ac:dyDescent="0.2">
      <c r="A104" s="203"/>
      <c r="B104" s="251" t="s">
        <v>399</v>
      </c>
      <c r="C104" s="251" t="s">
        <v>329</v>
      </c>
      <c r="D104" s="252" t="s">
        <v>400</v>
      </c>
      <c r="E104" s="253" t="s">
        <v>401</v>
      </c>
      <c r="F104" s="254" t="s">
        <v>87</v>
      </c>
      <c r="G104" s="255">
        <v>1</v>
      </c>
      <c r="H104" s="256"/>
      <c r="I104" s="257">
        <f>ROUND(H104*G104,2)</f>
        <v>0</v>
      </c>
      <c r="J104" s="253" t="s">
        <v>332</v>
      </c>
    </row>
    <row r="105" spans="1:10" ht="12" customHeight="1" x14ac:dyDescent="0.2">
      <c r="A105" s="203"/>
      <c r="B105" s="234"/>
      <c r="C105" s="258" t="s">
        <v>333</v>
      </c>
      <c r="D105" s="234"/>
      <c r="E105" s="259" t="s">
        <v>402</v>
      </c>
      <c r="F105" s="234"/>
      <c r="G105" s="234"/>
      <c r="H105" s="260"/>
      <c r="I105" s="234"/>
      <c r="J105" s="234"/>
    </row>
    <row r="106" spans="1:10" ht="12" customHeight="1" x14ac:dyDescent="0.2">
      <c r="A106" s="203"/>
      <c r="B106" s="251" t="s">
        <v>403</v>
      </c>
      <c r="C106" s="251" t="s">
        <v>329</v>
      </c>
      <c r="D106" s="252" t="s">
        <v>404</v>
      </c>
      <c r="E106" s="253" t="s">
        <v>405</v>
      </c>
      <c r="F106" s="254" t="s">
        <v>87</v>
      </c>
      <c r="G106" s="255">
        <v>1</v>
      </c>
      <c r="H106" s="256"/>
      <c r="I106" s="257">
        <f>ROUND(H106*G106,2)</f>
        <v>0</v>
      </c>
      <c r="J106" s="253" t="s">
        <v>332</v>
      </c>
    </row>
    <row r="107" spans="1:10" ht="12" customHeight="1" x14ac:dyDescent="0.2">
      <c r="A107" s="203"/>
      <c r="B107" s="234"/>
      <c r="C107" s="258" t="s">
        <v>333</v>
      </c>
      <c r="D107" s="234"/>
      <c r="E107" s="259" t="s">
        <v>406</v>
      </c>
      <c r="F107" s="234"/>
      <c r="G107" s="234"/>
      <c r="H107" s="260"/>
      <c r="I107" s="234"/>
      <c r="J107" s="234"/>
    </row>
    <row r="108" spans="1:10" ht="12" customHeight="1" x14ac:dyDescent="0.2">
      <c r="A108" s="203"/>
      <c r="B108" s="251" t="s">
        <v>407</v>
      </c>
      <c r="C108" s="251" t="s">
        <v>329</v>
      </c>
      <c r="D108" s="252" t="s">
        <v>408</v>
      </c>
      <c r="E108" s="253" t="s">
        <v>409</v>
      </c>
      <c r="F108" s="254" t="s">
        <v>87</v>
      </c>
      <c r="G108" s="255">
        <v>1</v>
      </c>
      <c r="H108" s="256"/>
      <c r="I108" s="257">
        <f>ROUND(H108*G108,2)</f>
        <v>0</v>
      </c>
      <c r="J108" s="253" t="s">
        <v>332</v>
      </c>
    </row>
    <row r="109" spans="1:10" ht="12" customHeight="1" x14ac:dyDescent="0.2">
      <c r="A109" s="203"/>
      <c r="B109" s="234"/>
      <c r="C109" s="258" t="s">
        <v>333</v>
      </c>
      <c r="D109" s="234"/>
      <c r="E109" s="259" t="s">
        <v>410</v>
      </c>
      <c r="F109" s="234"/>
      <c r="G109" s="234"/>
      <c r="H109" s="260"/>
      <c r="I109" s="234"/>
      <c r="J109" s="234"/>
    </row>
    <row r="110" spans="1:10" ht="12" customHeight="1" x14ac:dyDescent="0.2">
      <c r="A110" s="203"/>
      <c r="B110" s="251" t="s">
        <v>411</v>
      </c>
      <c r="C110" s="251" t="s">
        <v>329</v>
      </c>
      <c r="D110" s="252" t="s">
        <v>412</v>
      </c>
      <c r="E110" s="253" t="s">
        <v>413</v>
      </c>
      <c r="F110" s="254" t="s">
        <v>87</v>
      </c>
      <c r="G110" s="255">
        <v>1</v>
      </c>
      <c r="H110" s="256"/>
      <c r="I110" s="257">
        <f>ROUND(H110*G110,2)</f>
        <v>0</v>
      </c>
      <c r="J110" s="253" t="s">
        <v>341</v>
      </c>
    </row>
    <row r="111" spans="1:10" ht="12" customHeight="1" x14ac:dyDescent="0.2">
      <c r="A111" s="203"/>
      <c r="B111" s="234"/>
      <c r="C111" s="258" t="s">
        <v>333</v>
      </c>
      <c r="D111" s="234"/>
      <c r="E111" s="259" t="s">
        <v>414</v>
      </c>
      <c r="F111" s="234"/>
      <c r="G111" s="234"/>
      <c r="H111" s="260"/>
      <c r="I111" s="234"/>
      <c r="J111" s="234"/>
    </row>
    <row r="112" spans="1:10" ht="12" customHeight="1" x14ac:dyDescent="0.35">
      <c r="A112" s="244"/>
      <c r="B112" s="245"/>
      <c r="C112" s="246" t="s">
        <v>327</v>
      </c>
      <c r="D112" s="247" t="s">
        <v>55</v>
      </c>
      <c r="E112" s="247" t="s">
        <v>415</v>
      </c>
      <c r="F112" s="245"/>
      <c r="G112" s="245"/>
      <c r="H112" s="285"/>
      <c r="I112" s="248">
        <f>I113+I134+I167+I208+I247+I270+I281</f>
        <v>0</v>
      </c>
      <c r="J112" s="245"/>
    </row>
    <row r="113" spans="1:10" ht="12" customHeight="1" x14ac:dyDescent="0.3">
      <c r="A113" s="244"/>
      <c r="B113" s="245"/>
      <c r="C113" s="246" t="s">
        <v>327</v>
      </c>
      <c r="D113" s="249" t="s">
        <v>416</v>
      </c>
      <c r="E113" s="249" t="s">
        <v>417</v>
      </c>
      <c r="F113" s="245"/>
      <c r="G113" s="245"/>
      <c r="H113" s="285"/>
      <c r="I113" s="250">
        <f>SUM(I114:I133)</f>
        <v>0</v>
      </c>
      <c r="J113" s="245"/>
    </row>
    <row r="114" spans="1:10" ht="12" customHeight="1" x14ac:dyDescent="0.2">
      <c r="A114" s="203"/>
      <c r="B114" s="251" t="s">
        <v>418</v>
      </c>
      <c r="C114" s="251" t="s">
        <v>329</v>
      </c>
      <c r="D114" s="252" t="s">
        <v>419</v>
      </c>
      <c r="E114" s="253" t="s">
        <v>420</v>
      </c>
      <c r="F114" s="254" t="s">
        <v>210</v>
      </c>
      <c r="G114" s="255">
        <v>175</v>
      </c>
      <c r="H114" s="256"/>
      <c r="I114" s="257">
        <f>ROUND(H114*G114,2)</f>
        <v>0</v>
      </c>
      <c r="J114" s="253" t="s">
        <v>332</v>
      </c>
    </row>
    <row r="115" spans="1:10" ht="12" customHeight="1" x14ac:dyDescent="0.2">
      <c r="A115" s="203"/>
      <c r="B115" s="234"/>
      <c r="C115" s="258" t="s">
        <v>333</v>
      </c>
      <c r="D115" s="234"/>
      <c r="E115" s="259" t="s">
        <v>421</v>
      </c>
      <c r="F115" s="234"/>
      <c r="G115" s="234"/>
      <c r="H115" s="260"/>
      <c r="I115" s="234"/>
      <c r="J115" s="234"/>
    </row>
    <row r="116" spans="1:10" ht="12" customHeight="1" x14ac:dyDescent="0.2">
      <c r="A116" s="203"/>
      <c r="B116" s="278" t="s">
        <v>422</v>
      </c>
      <c r="C116" s="278" t="s">
        <v>388</v>
      </c>
      <c r="D116" s="279" t="s">
        <v>423</v>
      </c>
      <c r="E116" s="280" t="s">
        <v>424</v>
      </c>
      <c r="F116" s="281" t="s">
        <v>210</v>
      </c>
      <c r="G116" s="282">
        <v>72</v>
      </c>
      <c r="H116" s="283"/>
      <c r="I116" s="284">
        <f>ROUND(H116*G116,2)</f>
        <v>0</v>
      </c>
      <c r="J116" s="280" t="s">
        <v>332</v>
      </c>
    </row>
    <row r="117" spans="1:10" ht="12" customHeight="1" x14ac:dyDescent="0.2">
      <c r="A117" s="203"/>
      <c r="B117" s="234"/>
      <c r="C117" s="258" t="s">
        <v>333</v>
      </c>
      <c r="D117" s="234"/>
      <c r="E117" s="259" t="s">
        <v>424</v>
      </c>
      <c r="F117" s="234"/>
      <c r="G117" s="234"/>
      <c r="H117" s="260"/>
      <c r="I117" s="234"/>
      <c r="J117" s="234"/>
    </row>
    <row r="118" spans="1:10" ht="12" customHeight="1" x14ac:dyDescent="0.2">
      <c r="A118" s="203"/>
      <c r="B118" s="278" t="s">
        <v>425</v>
      </c>
      <c r="C118" s="278" t="s">
        <v>388</v>
      </c>
      <c r="D118" s="279" t="s">
        <v>426</v>
      </c>
      <c r="E118" s="280" t="s">
        <v>427</v>
      </c>
      <c r="F118" s="281" t="s">
        <v>210</v>
      </c>
      <c r="G118" s="282">
        <v>13</v>
      </c>
      <c r="H118" s="283"/>
      <c r="I118" s="284">
        <f>ROUND(H118*G118,2)</f>
        <v>0</v>
      </c>
      <c r="J118" s="280" t="s">
        <v>332</v>
      </c>
    </row>
    <row r="119" spans="1:10" ht="12" customHeight="1" x14ac:dyDescent="0.2">
      <c r="A119" s="203"/>
      <c r="B119" s="234"/>
      <c r="C119" s="258" t="s">
        <v>333</v>
      </c>
      <c r="D119" s="234"/>
      <c r="E119" s="259" t="s">
        <v>427</v>
      </c>
      <c r="F119" s="234"/>
      <c r="G119" s="234"/>
      <c r="H119" s="260"/>
      <c r="I119" s="234"/>
      <c r="J119" s="234"/>
    </row>
    <row r="120" spans="1:10" ht="12" customHeight="1" x14ac:dyDescent="0.2">
      <c r="A120" s="203"/>
      <c r="B120" s="278" t="s">
        <v>428</v>
      </c>
      <c r="C120" s="278" t="s">
        <v>388</v>
      </c>
      <c r="D120" s="279" t="s">
        <v>429</v>
      </c>
      <c r="E120" s="280" t="s">
        <v>430</v>
      </c>
      <c r="F120" s="281" t="s">
        <v>210</v>
      </c>
      <c r="G120" s="282">
        <v>14</v>
      </c>
      <c r="H120" s="283"/>
      <c r="I120" s="284">
        <f>ROUND(H120*G120,2)</f>
        <v>0</v>
      </c>
      <c r="J120" s="280" t="s">
        <v>332</v>
      </c>
    </row>
    <row r="121" spans="1:10" ht="12" customHeight="1" x14ac:dyDescent="0.2">
      <c r="A121" s="203"/>
      <c r="B121" s="234"/>
      <c r="C121" s="258" t="s">
        <v>333</v>
      </c>
      <c r="D121" s="234"/>
      <c r="E121" s="259" t="s">
        <v>430</v>
      </c>
      <c r="F121" s="234"/>
      <c r="G121" s="234"/>
      <c r="H121" s="260"/>
      <c r="I121" s="234"/>
      <c r="J121" s="234"/>
    </row>
    <row r="122" spans="1:10" ht="12" customHeight="1" x14ac:dyDescent="0.2">
      <c r="A122" s="203"/>
      <c r="B122" s="278" t="s">
        <v>431</v>
      </c>
      <c r="C122" s="278" t="s">
        <v>388</v>
      </c>
      <c r="D122" s="279" t="s">
        <v>432</v>
      </c>
      <c r="E122" s="280" t="s">
        <v>433</v>
      </c>
      <c r="F122" s="281" t="s">
        <v>210</v>
      </c>
      <c r="G122" s="282">
        <v>2</v>
      </c>
      <c r="H122" s="283"/>
      <c r="I122" s="284">
        <f>ROUND(H122*G122,2)</f>
        <v>0</v>
      </c>
      <c r="J122" s="280" t="s">
        <v>332</v>
      </c>
    </row>
    <row r="123" spans="1:10" ht="12" customHeight="1" x14ac:dyDescent="0.2">
      <c r="A123" s="203"/>
      <c r="B123" s="234"/>
      <c r="C123" s="258" t="s">
        <v>333</v>
      </c>
      <c r="D123" s="234"/>
      <c r="E123" s="259" t="s">
        <v>433</v>
      </c>
      <c r="F123" s="234"/>
      <c r="G123" s="234"/>
      <c r="H123" s="260"/>
      <c r="I123" s="234"/>
      <c r="J123" s="234"/>
    </row>
    <row r="124" spans="1:10" ht="12" customHeight="1" x14ac:dyDescent="0.2">
      <c r="A124" s="203"/>
      <c r="B124" s="278" t="s">
        <v>434</v>
      </c>
      <c r="C124" s="278" t="s">
        <v>388</v>
      </c>
      <c r="D124" s="279" t="s">
        <v>435</v>
      </c>
      <c r="E124" s="280" t="s">
        <v>436</v>
      </c>
      <c r="F124" s="281" t="s">
        <v>210</v>
      </c>
      <c r="G124" s="282">
        <v>61</v>
      </c>
      <c r="H124" s="283"/>
      <c r="I124" s="284">
        <f>ROUND(H124*G124,2)</f>
        <v>0</v>
      </c>
      <c r="J124" s="280" t="s">
        <v>332</v>
      </c>
    </row>
    <row r="125" spans="1:10" ht="12" customHeight="1" x14ac:dyDescent="0.2">
      <c r="A125" s="203"/>
      <c r="B125" s="234"/>
      <c r="C125" s="258" t="s">
        <v>333</v>
      </c>
      <c r="D125" s="234"/>
      <c r="E125" s="259" t="s">
        <v>436</v>
      </c>
      <c r="F125" s="234"/>
      <c r="G125" s="234"/>
      <c r="H125" s="260"/>
      <c r="I125" s="234"/>
      <c r="J125" s="234"/>
    </row>
    <row r="126" spans="1:10" ht="12" customHeight="1" x14ac:dyDescent="0.2">
      <c r="A126" s="203"/>
      <c r="B126" s="278" t="s">
        <v>437</v>
      </c>
      <c r="C126" s="278" t="s">
        <v>388</v>
      </c>
      <c r="D126" s="279" t="s">
        <v>438</v>
      </c>
      <c r="E126" s="280" t="s">
        <v>439</v>
      </c>
      <c r="F126" s="281" t="s">
        <v>210</v>
      </c>
      <c r="G126" s="282">
        <v>6</v>
      </c>
      <c r="H126" s="283"/>
      <c r="I126" s="284">
        <f>ROUND(H126*G126,2)</f>
        <v>0</v>
      </c>
      <c r="J126" s="280" t="s">
        <v>332</v>
      </c>
    </row>
    <row r="127" spans="1:10" ht="12" customHeight="1" x14ac:dyDescent="0.2">
      <c r="A127" s="203"/>
      <c r="B127" s="234"/>
      <c r="C127" s="258" t="s">
        <v>333</v>
      </c>
      <c r="D127" s="234"/>
      <c r="E127" s="259" t="s">
        <v>439</v>
      </c>
      <c r="F127" s="234"/>
      <c r="G127" s="234"/>
      <c r="H127" s="260"/>
      <c r="I127" s="234"/>
      <c r="J127" s="234"/>
    </row>
    <row r="128" spans="1:10" ht="12" customHeight="1" x14ac:dyDescent="0.2">
      <c r="A128" s="203"/>
      <c r="B128" s="278" t="s">
        <v>440</v>
      </c>
      <c r="C128" s="278" t="s">
        <v>388</v>
      </c>
      <c r="D128" s="279" t="s">
        <v>441</v>
      </c>
      <c r="E128" s="280" t="s">
        <v>442</v>
      </c>
      <c r="F128" s="281" t="s">
        <v>210</v>
      </c>
      <c r="G128" s="282">
        <v>7</v>
      </c>
      <c r="H128" s="283"/>
      <c r="I128" s="284">
        <f>ROUND(H128*G128,2)</f>
        <v>0</v>
      </c>
      <c r="J128" s="280" t="s">
        <v>332</v>
      </c>
    </row>
    <row r="129" spans="1:10" ht="12" customHeight="1" x14ac:dyDescent="0.2">
      <c r="A129" s="203"/>
      <c r="B129" s="234"/>
      <c r="C129" s="258" t="s">
        <v>333</v>
      </c>
      <c r="D129" s="234"/>
      <c r="E129" s="259" t="s">
        <v>442</v>
      </c>
      <c r="F129" s="234"/>
      <c r="G129" s="234"/>
      <c r="H129" s="260"/>
      <c r="I129" s="234"/>
      <c r="J129" s="234"/>
    </row>
    <row r="130" spans="1:10" ht="12" customHeight="1" x14ac:dyDescent="0.2">
      <c r="A130" s="203"/>
      <c r="B130" s="251" t="s">
        <v>443</v>
      </c>
      <c r="C130" s="251" t="s">
        <v>329</v>
      </c>
      <c r="D130" s="252" t="s">
        <v>444</v>
      </c>
      <c r="E130" s="253" t="s">
        <v>445</v>
      </c>
      <c r="F130" s="254" t="s">
        <v>182</v>
      </c>
      <c r="G130" s="255">
        <v>2.3E-2</v>
      </c>
      <c r="H130" s="256"/>
      <c r="I130" s="257">
        <f>ROUND(H130*G130,2)</f>
        <v>0</v>
      </c>
      <c r="J130" s="253" t="s">
        <v>332</v>
      </c>
    </row>
    <row r="131" spans="1:10" ht="12" customHeight="1" x14ac:dyDescent="0.2">
      <c r="A131" s="203"/>
      <c r="B131" s="234"/>
      <c r="C131" s="258" t="s">
        <v>333</v>
      </c>
      <c r="D131" s="234"/>
      <c r="E131" s="259" t="s">
        <v>446</v>
      </c>
      <c r="F131" s="234"/>
      <c r="G131" s="234"/>
      <c r="H131" s="260"/>
      <c r="I131" s="234"/>
      <c r="J131" s="234"/>
    </row>
    <row r="132" spans="1:10" ht="12" customHeight="1" x14ac:dyDescent="0.2">
      <c r="A132" s="203"/>
      <c r="B132" s="251" t="s">
        <v>447</v>
      </c>
      <c r="C132" s="251" t="s">
        <v>329</v>
      </c>
      <c r="D132" s="252" t="s">
        <v>448</v>
      </c>
      <c r="E132" s="253" t="s">
        <v>449</v>
      </c>
      <c r="F132" s="254" t="s">
        <v>182</v>
      </c>
      <c r="G132" s="255">
        <v>2.3E-2</v>
      </c>
      <c r="H132" s="256"/>
      <c r="I132" s="257">
        <f>ROUND(H132*G132,2)</f>
        <v>0</v>
      </c>
      <c r="J132" s="253" t="s">
        <v>332</v>
      </c>
    </row>
    <row r="133" spans="1:10" ht="12" customHeight="1" x14ac:dyDescent="0.2">
      <c r="A133" s="203"/>
      <c r="B133" s="234"/>
      <c r="C133" s="258" t="s">
        <v>333</v>
      </c>
      <c r="D133" s="234"/>
      <c r="E133" s="259" t="s">
        <v>450</v>
      </c>
      <c r="F133" s="234"/>
      <c r="G133" s="234"/>
      <c r="H133" s="260"/>
      <c r="I133" s="234"/>
      <c r="J133" s="234"/>
    </row>
    <row r="134" spans="1:10" ht="12" customHeight="1" x14ac:dyDescent="0.3">
      <c r="A134" s="244"/>
      <c r="B134" s="245"/>
      <c r="C134" s="246" t="s">
        <v>327</v>
      </c>
      <c r="D134" s="249" t="s">
        <v>451</v>
      </c>
      <c r="E134" s="249" t="s">
        <v>452</v>
      </c>
      <c r="F134" s="245"/>
      <c r="G134" s="245"/>
      <c r="H134" s="285"/>
      <c r="I134" s="250">
        <f>SUM(I135:I166)</f>
        <v>0</v>
      </c>
      <c r="J134" s="245"/>
    </row>
    <row r="135" spans="1:10" ht="12" customHeight="1" x14ac:dyDescent="0.2">
      <c r="A135" s="203"/>
      <c r="B135" s="251" t="s">
        <v>453</v>
      </c>
      <c r="C135" s="251" t="s">
        <v>329</v>
      </c>
      <c r="D135" s="252" t="s">
        <v>454</v>
      </c>
      <c r="E135" s="253" t="s">
        <v>455</v>
      </c>
      <c r="F135" s="254" t="s">
        <v>87</v>
      </c>
      <c r="G135" s="255">
        <v>2</v>
      </c>
      <c r="H135" s="256"/>
      <c r="I135" s="257">
        <f>ROUND(H135*G135,2)</f>
        <v>0</v>
      </c>
      <c r="J135" s="253" t="s">
        <v>332</v>
      </c>
    </row>
    <row r="136" spans="1:10" ht="12" customHeight="1" x14ac:dyDescent="0.2">
      <c r="A136" s="203"/>
      <c r="B136" s="234"/>
      <c r="C136" s="258" t="s">
        <v>333</v>
      </c>
      <c r="D136" s="234"/>
      <c r="E136" s="259" t="s">
        <v>456</v>
      </c>
      <c r="F136" s="234"/>
      <c r="G136" s="234"/>
      <c r="H136" s="260"/>
      <c r="I136" s="234"/>
      <c r="J136" s="234"/>
    </row>
    <row r="137" spans="1:10" ht="12" customHeight="1" x14ac:dyDescent="0.2">
      <c r="A137" s="203"/>
      <c r="B137" s="251" t="s">
        <v>457</v>
      </c>
      <c r="C137" s="251" t="s">
        <v>329</v>
      </c>
      <c r="D137" s="252" t="s">
        <v>458</v>
      </c>
      <c r="E137" s="253" t="s">
        <v>459</v>
      </c>
      <c r="F137" s="254" t="s">
        <v>210</v>
      </c>
      <c r="G137" s="255">
        <v>40</v>
      </c>
      <c r="H137" s="256"/>
      <c r="I137" s="257">
        <f>ROUND(H137*G137,2)</f>
        <v>0</v>
      </c>
      <c r="J137" s="253" t="s">
        <v>332</v>
      </c>
    </row>
    <row r="138" spans="1:10" ht="12" customHeight="1" x14ac:dyDescent="0.2">
      <c r="A138" s="203"/>
      <c r="B138" s="234"/>
      <c r="C138" s="258" t="s">
        <v>333</v>
      </c>
      <c r="D138" s="234"/>
      <c r="E138" s="259" t="s">
        <v>460</v>
      </c>
      <c r="F138" s="234"/>
      <c r="G138" s="234"/>
      <c r="H138" s="260"/>
      <c r="I138" s="234"/>
      <c r="J138" s="234"/>
    </row>
    <row r="139" spans="1:10" ht="12" customHeight="1" x14ac:dyDescent="0.2">
      <c r="A139" s="203"/>
      <c r="B139" s="251" t="s">
        <v>461</v>
      </c>
      <c r="C139" s="251" t="s">
        <v>329</v>
      </c>
      <c r="D139" s="252" t="s">
        <v>462</v>
      </c>
      <c r="E139" s="253" t="s">
        <v>463</v>
      </c>
      <c r="F139" s="254" t="s">
        <v>87</v>
      </c>
      <c r="G139" s="255">
        <v>7</v>
      </c>
      <c r="H139" s="256"/>
      <c r="I139" s="257">
        <f>ROUND(H139*G139,2)</f>
        <v>0</v>
      </c>
      <c r="J139" s="253" t="s">
        <v>332</v>
      </c>
    </row>
    <row r="140" spans="1:10" ht="12" customHeight="1" x14ac:dyDescent="0.2">
      <c r="A140" s="203"/>
      <c r="B140" s="234"/>
      <c r="C140" s="258" t="s">
        <v>333</v>
      </c>
      <c r="D140" s="234"/>
      <c r="E140" s="259" t="s">
        <v>464</v>
      </c>
      <c r="F140" s="234"/>
      <c r="G140" s="234"/>
      <c r="H140" s="260"/>
      <c r="I140" s="234"/>
      <c r="J140" s="234"/>
    </row>
    <row r="141" spans="1:10" ht="12" customHeight="1" x14ac:dyDescent="0.2">
      <c r="A141" s="203"/>
      <c r="B141" s="251" t="s">
        <v>465</v>
      </c>
      <c r="C141" s="251" t="s">
        <v>329</v>
      </c>
      <c r="D141" s="252" t="s">
        <v>466</v>
      </c>
      <c r="E141" s="253" t="s">
        <v>467</v>
      </c>
      <c r="F141" s="254" t="s">
        <v>210</v>
      </c>
      <c r="G141" s="255">
        <v>18</v>
      </c>
      <c r="H141" s="256"/>
      <c r="I141" s="257">
        <f>ROUND(H141*G141,2)</f>
        <v>0</v>
      </c>
      <c r="J141" s="253" t="s">
        <v>332</v>
      </c>
    </row>
    <row r="142" spans="1:10" ht="12" customHeight="1" x14ac:dyDescent="0.2">
      <c r="A142" s="203"/>
      <c r="B142" s="234"/>
      <c r="C142" s="258" t="s">
        <v>333</v>
      </c>
      <c r="D142" s="234"/>
      <c r="E142" s="259" t="s">
        <v>468</v>
      </c>
      <c r="F142" s="234"/>
      <c r="G142" s="234"/>
      <c r="H142" s="260"/>
      <c r="I142" s="234"/>
      <c r="J142" s="234"/>
    </row>
    <row r="143" spans="1:10" ht="12" customHeight="1" x14ac:dyDescent="0.2">
      <c r="A143" s="203"/>
      <c r="B143" s="251" t="s">
        <v>469</v>
      </c>
      <c r="C143" s="251" t="s">
        <v>329</v>
      </c>
      <c r="D143" s="252" t="s">
        <v>470</v>
      </c>
      <c r="E143" s="253" t="s">
        <v>471</v>
      </c>
      <c r="F143" s="254" t="s">
        <v>210</v>
      </c>
      <c r="G143" s="255">
        <v>8</v>
      </c>
      <c r="H143" s="256"/>
      <c r="I143" s="257">
        <f>ROUND(H143*G143,2)</f>
        <v>0</v>
      </c>
      <c r="J143" s="253" t="s">
        <v>332</v>
      </c>
    </row>
    <row r="144" spans="1:10" ht="12" customHeight="1" x14ac:dyDescent="0.2">
      <c r="A144" s="203"/>
      <c r="B144" s="234"/>
      <c r="C144" s="258" t="s">
        <v>333</v>
      </c>
      <c r="D144" s="234"/>
      <c r="E144" s="259" t="s">
        <v>472</v>
      </c>
      <c r="F144" s="234"/>
      <c r="G144" s="234"/>
      <c r="H144" s="260"/>
      <c r="I144" s="234"/>
      <c r="J144" s="234"/>
    </row>
    <row r="145" spans="1:10" ht="12" customHeight="1" x14ac:dyDescent="0.2">
      <c r="A145" s="203"/>
      <c r="B145" s="251" t="s">
        <v>473</v>
      </c>
      <c r="C145" s="251" t="s">
        <v>329</v>
      </c>
      <c r="D145" s="252" t="s">
        <v>474</v>
      </c>
      <c r="E145" s="253" t="s">
        <v>475</v>
      </c>
      <c r="F145" s="254" t="s">
        <v>210</v>
      </c>
      <c r="G145" s="255">
        <v>30</v>
      </c>
      <c r="H145" s="256"/>
      <c r="I145" s="257">
        <f>ROUND(H145*G145,2)</f>
        <v>0</v>
      </c>
      <c r="J145" s="253" t="s">
        <v>332</v>
      </c>
    </row>
    <row r="146" spans="1:10" ht="12" customHeight="1" x14ac:dyDescent="0.2">
      <c r="A146" s="203"/>
      <c r="B146" s="234"/>
      <c r="C146" s="258" t="s">
        <v>333</v>
      </c>
      <c r="D146" s="234"/>
      <c r="E146" s="259" t="s">
        <v>476</v>
      </c>
      <c r="F146" s="234"/>
      <c r="G146" s="234"/>
      <c r="H146" s="260"/>
      <c r="I146" s="234"/>
      <c r="J146" s="234"/>
    </row>
    <row r="147" spans="1:10" ht="12" customHeight="1" x14ac:dyDescent="0.2">
      <c r="A147" s="203"/>
      <c r="B147" s="251" t="s">
        <v>477</v>
      </c>
      <c r="C147" s="251" t="s">
        <v>329</v>
      </c>
      <c r="D147" s="252" t="s">
        <v>478</v>
      </c>
      <c r="E147" s="253" t="s">
        <v>479</v>
      </c>
      <c r="F147" s="254" t="s">
        <v>210</v>
      </c>
      <c r="G147" s="255">
        <v>25</v>
      </c>
      <c r="H147" s="256"/>
      <c r="I147" s="257">
        <f>ROUND(H147*G147,2)</f>
        <v>0</v>
      </c>
      <c r="J147" s="253" t="s">
        <v>332</v>
      </c>
    </row>
    <row r="148" spans="1:10" ht="12" customHeight="1" x14ac:dyDescent="0.2">
      <c r="A148" s="203"/>
      <c r="B148" s="234"/>
      <c r="C148" s="258" t="s">
        <v>333</v>
      </c>
      <c r="D148" s="234"/>
      <c r="E148" s="259" t="s">
        <v>480</v>
      </c>
      <c r="F148" s="234"/>
      <c r="G148" s="234"/>
      <c r="H148" s="260"/>
      <c r="I148" s="234"/>
      <c r="J148" s="234"/>
    </row>
    <row r="149" spans="1:10" ht="12" customHeight="1" x14ac:dyDescent="0.2">
      <c r="A149" s="203"/>
      <c r="B149" s="251" t="s">
        <v>481</v>
      </c>
      <c r="C149" s="251" t="s">
        <v>329</v>
      </c>
      <c r="D149" s="252" t="s">
        <v>482</v>
      </c>
      <c r="E149" s="253" t="s">
        <v>483</v>
      </c>
      <c r="F149" s="254" t="s">
        <v>210</v>
      </c>
      <c r="G149" s="255">
        <v>33</v>
      </c>
      <c r="H149" s="256"/>
      <c r="I149" s="257">
        <f>ROUND(H149*G149,2)</f>
        <v>0</v>
      </c>
      <c r="J149" s="253" t="s">
        <v>332</v>
      </c>
    </row>
    <row r="150" spans="1:10" ht="12" customHeight="1" x14ac:dyDescent="0.2">
      <c r="A150" s="203"/>
      <c r="B150" s="234"/>
      <c r="C150" s="258" t="s">
        <v>333</v>
      </c>
      <c r="D150" s="234"/>
      <c r="E150" s="259" t="s">
        <v>484</v>
      </c>
      <c r="F150" s="234"/>
      <c r="G150" s="234"/>
      <c r="H150" s="260"/>
      <c r="I150" s="234"/>
      <c r="J150" s="234"/>
    </row>
    <row r="151" spans="1:10" ht="12" customHeight="1" x14ac:dyDescent="0.2">
      <c r="A151" s="203"/>
      <c r="B151" s="251" t="s">
        <v>485</v>
      </c>
      <c r="C151" s="251" t="s">
        <v>329</v>
      </c>
      <c r="D151" s="252" t="s">
        <v>486</v>
      </c>
      <c r="E151" s="253" t="s">
        <v>487</v>
      </c>
      <c r="F151" s="254" t="s">
        <v>87</v>
      </c>
      <c r="G151" s="255">
        <v>2</v>
      </c>
      <c r="H151" s="256"/>
      <c r="I151" s="257">
        <f>ROUND(H151*G151,2)</f>
        <v>0</v>
      </c>
      <c r="J151" s="253" t="s">
        <v>332</v>
      </c>
    </row>
    <row r="152" spans="1:10" ht="12" customHeight="1" x14ac:dyDescent="0.2">
      <c r="A152" s="203"/>
      <c r="B152" s="234"/>
      <c r="C152" s="258" t="s">
        <v>333</v>
      </c>
      <c r="D152" s="234"/>
      <c r="E152" s="259" t="s">
        <v>488</v>
      </c>
      <c r="F152" s="234"/>
      <c r="G152" s="234"/>
      <c r="H152" s="260"/>
      <c r="I152" s="234"/>
      <c r="J152" s="234"/>
    </row>
    <row r="153" spans="1:10" ht="12" customHeight="1" x14ac:dyDescent="0.2">
      <c r="A153" s="203"/>
      <c r="B153" s="251" t="s">
        <v>489</v>
      </c>
      <c r="C153" s="251" t="s">
        <v>329</v>
      </c>
      <c r="D153" s="252" t="s">
        <v>490</v>
      </c>
      <c r="E153" s="253" t="s">
        <v>491</v>
      </c>
      <c r="F153" s="254" t="s">
        <v>87</v>
      </c>
      <c r="G153" s="255">
        <v>3</v>
      </c>
      <c r="H153" s="256"/>
      <c r="I153" s="257">
        <f>ROUND(H153*G153,2)</f>
        <v>0</v>
      </c>
      <c r="J153" s="253" t="s">
        <v>332</v>
      </c>
    </row>
    <row r="154" spans="1:10" ht="12" customHeight="1" x14ac:dyDescent="0.2">
      <c r="A154" s="203"/>
      <c r="B154" s="234"/>
      <c r="C154" s="258" t="s">
        <v>333</v>
      </c>
      <c r="D154" s="234"/>
      <c r="E154" s="259" t="s">
        <v>492</v>
      </c>
      <c r="F154" s="234"/>
      <c r="G154" s="234"/>
      <c r="H154" s="260"/>
      <c r="I154" s="234"/>
      <c r="J154" s="234"/>
    </row>
    <row r="155" spans="1:10" ht="12" customHeight="1" x14ac:dyDescent="0.2">
      <c r="A155" s="203"/>
      <c r="B155" s="251" t="s">
        <v>493</v>
      </c>
      <c r="C155" s="251" t="s">
        <v>329</v>
      </c>
      <c r="D155" s="252" t="s">
        <v>494</v>
      </c>
      <c r="E155" s="253" t="s">
        <v>495</v>
      </c>
      <c r="F155" s="254" t="s">
        <v>87</v>
      </c>
      <c r="G155" s="255">
        <v>1</v>
      </c>
      <c r="H155" s="256"/>
      <c r="I155" s="257">
        <f>ROUND(H155*G155,2)</f>
        <v>0</v>
      </c>
      <c r="J155" s="253" t="s">
        <v>332</v>
      </c>
    </row>
    <row r="156" spans="1:10" ht="12" customHeight="1" x14ac:dyDescent="0.2">
      <c r="A156" s="203"/>
      <c r="B156" s="234"/>
      <c r="C156" s="258" t="s">
        <v>333</v>
      </c>
      <c r="D156" s="234"/>
      <c r="E156" s="259" t="s">
        <v>496</v>
      </c>
      <c r="F156" s="234"/>
      <c r="G156" s="234"/>
      <c r="H156" s="260"/>
      <c r="I156" s="234"/>
      <c r="J156" s="234"/>
    </row>
    <row r="157" spans="1:10" ht="12" customHeight="1" x14ac:dyDescent="0.2">
      <c r="A157" s="203"/>
      <c r="B157" s="251" t="s">
        <v>497</v>
      </c>
      <c r="C157" s="251" t="s">
        <v>329</v>
      </c>
      <c r="D157" s="252" t="s">
        <v>498</v>
      </c>
      <c r="E157" s="253" t="s">
        <v>499</v>
      </c>
      <c r="F157" s="254" t="s">
        <v>210</v>
      </c>
      <c r="G157" s="255">
        <v>138</v>
      </c>
      <c r="H157" s="256"/>
      <c r="I157" s="257">
        <f>ROUND(H157*G157,2)</f>
        <v>0</v>
      </c>
      <c r="J157" s="253" t="s">
        <v>332</v>
      </c>
    </row>
    <row r="158" spans="1:10" ht="12" customHeight="1" x14ac:dyDescent="0.2">
      <c r="A158" s="203"/>
      <c r="B158" s="234"/>
      <c r="C158" s="258" t="s">
        <v>333</v>
      </c>
      <c r="D158" s="234"/>
      <c r="E158" s="259" t="s">
        <v>500</v>
      </c>
      <c r="F158" s="234"/>
      <c r="G158" s="234"/>
      <c r="H158" s="260"/>
      <c r="I158" s="234"/>
      <c r="J158" s="234"/>
    </row>
    <row r="159" spans="1:10" ht="12" customHeight="1" x14ac:dyDescent="0.2">
      <c r="A159" s="203"/>
      <c r="B159" s="251" t="s">
        <v>501</v>
      </c>
      <c r="C159" s="251" t="s">
        <v>329</v>
      </c>
      <c r="D159" s="252" t="s">
        <v>502</v>
      </c>
      <c r="E159" s="253" t="s">
        <v>503</v>
      </c>
      <c r="F159" s="254" t="s">
        <v>210</v>
      </c>
      <c r="G159" s="255">
        <v>10</v>
      </c>
      <c r="H159" s="256"/>
      <c r="I159" s="257">
        <f>ROUND(H159*G159,2)</f>
        <v>0</v>
      </c>
      <c r="J159" s="253" t="s">
        <v>341</v>
      </c>
    </row>
    <row r="160" spans="1:10" ht="12" customHeight="1" x14ac:dyDescent="0.2">
      <c r="A160" s="203"/>
      <c r="B160" s="234"/>
      <c r="C160" s="258" t="s">
        <v>333</v>
      </c>
      <c r="D160" s="234"/>
      <c r="E160" s="259" t="s">
        <v>503</v>
      </c>
      <c r="F160" s="234"/>
      <c r="G160" s="234"/>
      <c r="H160" s="260"/>
      <c r="I160" s="234"/>
      <c r="J160" s="234"/>
    </row>
    <row r="161" spans="1:10" ht="12" customHeight="1" x14ac:dyDescent="0.2">
      <c r="A161" s="203"/>
      <c r="B161" s="251" t="s">
        <v>504</v>
      </c>
      <c r="C161" s="251" t="s">
        <v>329</v>
      </c>
      <c r="D161" s="252" t="s">
        <v>505</v>
      </c>
      <c r="E161" s="253" t="s">
        <v>506</v>
      </c>
      <c r="F161" s="254" t="s">
        <v>182</v>
      </c>
      <c r="G161" s="255">
        <v>0.16800000000000001</v>
      </c>
      <c r="H161" s="256"/>
      <c r="I161" s="257">
        <f>ROUND(H161*G161,2)</f>
        <v>0</v>
      </c>
      <c r="J161" s="253" t="s">
        <v>332</v>
      </c>
    </row>
    <row r="162" spans="1:10" ht="12" customHeight="1" x14ac:dyDescent="0.2">
      <c r="A162" s="203"/>
      <c r="B162" s="234"/>
      <c r="C162" s="258" t="s">
        <v>333</v>
      </c>
      <c r="D162" s="234"/>
      <c r="E162" s="259" t="s">
        <v>507</v>
      </c>
      <c r="F162" s="234"/>
      <c r="G162" s="234"/>
      <c r="H162" s="260"/>
      <c r="I162" s="234"/>
      <c r="J162" s="234"/>
    </row>
    <row r="163" spans="1:10" ht="12" customHeight="1" x14ac:dyDescent="0.2">
      <c r="A163" s="203"/>
      <c r="B163" s="251" t="s">
        <v>508</v>
      </c>
      <c r="C163" s="251" t="s">
        <v>329</v>
      </c>
      <c r="D163" s="252" t="s">
        <v>509</v>
      </c>
      <c r="E163" s="253" t="s">
        <v>510</v>
      </c>
      <c r="F163" s="254" t="s">
        <v>182</v>
      </c>
      <c r="G163" s="255">
        <v>0.1</v>
      </c>
      <c r="H163" s="256"/>
      <c r="I163" s="257">
        <f>ROUND(H163*G163,2)</f>
        <v>0</v>
      </c>
      <c r="J163" s="253" t="s">
        <v>332</v>
      </c>
    </row>
    <row r="164" spans="1:10" ht="12" customHeight="1" x14ac:dyDescent="0.2">
      <c r="A164" s="203"/>
      <c r="B164" s="234"/>
      <c r="C164" s="258" t="s">
        <v>333</v>
      </c>
      <c r="D164" s="234"/>
      <c r="E164" s="259" t="s">
        <v>511</v>
      </c>
      <c r="F164" s="234"/>
      <c r="G164" s="234"/>
      <c r="H164" s="260"/>
      <c r="I164" s="234"/>
      <c r="J164" s="234"/>
    </row>
    <row r="165" spans="1:10" ht="12" customHeight="1" x14ac:dyDescent="0.2">
      <c r="A165" s="203"/>
      <c r="B165" s="251" t="s">
        <v>512</v>
      </c>
      <c r="C165" s="251" t="s">
        <v>329</v>
      </c>
      <c r="D165" s="252" t="s">
        <v>513</v>
      </c>
      <c r="E165" s="253" t="s">
        <v>514</v>
      </c>
      <c r="F165" s="254" t="s">
        <v>182</v>
      </c>
      <c r="G165" s="255">
        <v>0.1</v>
      </c>
      <c r="H165" s="256"/>
      <c r="I165" s="257">
        <f>ROUND(H165*G165,2)</f>
        <v>0</v>
      </c>
      <c r="J165" s="253" t="s">
        <v>332</v>
      </c>
    </row>
    <row r="166" spans="1:10" ht="12" customHeight="1" x14ac:dyDescent="0.2">
      <c r="A166" s="203"/>
      <c r="B166" s="234"/>
      <c r="C166" s="258" t="s">
        <v>333</v>
      </c>
      <c r="D166" s="234"/>
      <c r="E166" s="259" t="s">
        <v>515</v>
      </c>
      <c r="F166" s="234"/>
      <c r="G166" s="234"/>
      <c r="H166" s="260"/>
      <c r="I166" s="234"/>
      <c r="J166" s="234"/>
    </row>
    <row r="167" spans="1:10" ht="12" customHeight="1" x14ac:dyDescent="0.3">
      <c r="A167" s="244"/>
      <c r="B167" s="245"/>
      <c r="C167" s="246" t="s">
        <v>327</v>
      </c>
      <c r="D167" s="249" t="s">
        <v>516</v>
      </c>
      <c r="E167" s="249" t="s">
        <v>517</v>
      </c>
      <c r="F167" s="245"/>
      <c r="G167" s="245"/>
      <c r="H167" s="285"/>
      <c r="I167" s="250">
        <f>SUM(I168:I207)</f>
        <v>0</v>
      </c>
      <c r="J167" s="245"/>
    </row>
    <row r="168" spans="1:10" ht="12" customHeight="1" x14ac:dyDescent="0.2">
      <c r="A168" s="203"/>
      <c r="B168" s="251" t="s">
        <v>518</v>
      </c>
      <c r="C168" s="251" t="s">
        <v>329</v>
      </c>
      <c r="D168" s="252" t="s">
        <v>519</v>
      </c>
      <c r="E168" s="253" t="s">
        <v>520</v>
      </c>
      <c r="F168" s="254" t="s">
        <v>210</v>
      </c>
      <c r="G168" s="255">
        <v>80</v>
      </c>
      <c r="H168" s="256"/>
      <c r="I168" s="257">
        <f>ROUND(H168*G168,2)</f>
        <v>0</v>
      </c>
      <c r="J168" s="253" t="s">
        <v>332</v>
      </c>
    </row>
    <row r="169" spans="1:10" ht="12" customHeight="1" x14ac:dyDescent="0.2">
      <c r="A169" s="203"/>
      <c r="B169" s="234"/>
      <c r="C169" s="258" t="s">
        <v>333</v>
      </c>
      <c r="D169" s="234"/>
      <c r="E169" s="259" t="s">
        <v>521</v>
      </c>
      <c r="F169" s="234"/>
      <c r="G169" s="234"/>
      <c r="H169" s="260"/>
      <c r="I169" s="234"/>
      <c r="J169" s="234"/>
    </row>
    <row r="170" spans="1:10" ht="12" customHeight="1" x14ac:dyDescent="0.2">
      <c r="A170" s="203"/>
      <c r="B170" s="251" t="s">
        <v>522</v>
      </c>
      <c r="C170" s="251" t="s">
        <v>329</v>
      </c>
      <c r="D170" s="252" t="s">
        <v>523</v>
      </c>
      <c r="E170" s="253" t="s">
        <v>524</v>
      </c>
      <c r="F170" s="254" t="s">
        <v>87</v>
      </c>
      <c r="G170" s="255">
        <v>8</v>
      </c>
      <c r="H170" s="256"/>
      <c r="I170" s="257">
        <f>ROUND(H170*G170,2)</f>
        <v>0</v>
      </c>
      <c r="J170" s="253" t="s">
        <v>332</v>
      </c>
    </row>
    <row r="171" spans="1:10" ht="12" customHeight="1" x14ac:dyDescent="0.2">
      <c r="A171" s="203"/>
      <c r="B171" s="234"/>
      <c r="C171" s="258" t="s">
        <v>333</v>
      </c>
      <c r="D171" s="234"/>
      <c r="E171" s="259" t="s">
        <v>525</v>
      </c>
      <c r="F171" s="234"/>
      <c r="G171" s="234"/>
      <c r="H171" s="260"/>
      <c r="I171" s="234"/>
      <c r="J171" s="234"/>
    </row>
    <row r="172" spans="1:10" ht="12" customHeight="1" x14ac:dyDescent="0.2">
      <c r="A172" s="203"/>
      <c r="B172" s="251" t="s">
        <v>526</v>
      </c>
      <c r="C172" s="251" t="s">
        <v>329</v>
      </c>
      <c r="D172" s="252" t="s">
        <v>527</v>
      </c>
      <c r="E172" s="253" t="s">
        <v>528</v>
      </c>
      <c r="F172" s="254" t="s">
        <v>87</v>
      </c>
      <c r="G172" s="255">
        <v>6</v>
      </c>
      <c r="H172" s="256"/>
      <c r="I172" s="257">
        <f>ROUND(H172*G172,2)</f>
        <v>0</v>
      </c>
      <c r="J172" s="253" t="s">
        <v>332</v>
      </c>
    </row>
    <row r="173" spans="1:10" ht="12" customHeight="1" x14ac:dyDescent="0.2">
      <c r="A173" s="203"/>
      <c r="B173" s="234"/>
      <c r="C173" s="258" t="s">
        <v>333</v>
      </c>
      <c r="D173" s="234"/>
      <c r="E173" s="259" t="s">
        <v>529</v>
      </c>
      <c r="F173" s="234"/>
      <c r="G173" s="234"/>
      <c r="H173" s="260"/>
      <c r="I173" s="234"/>
      <c r="J173" s="234"/>
    </row>
    <row r="174" spans="1:10" ht="12" customHeight="1" x14ac:dyDescent="0.2">
      <c r="A174" s="203"/>
      <c r="B174" s="251" t="s">
        <v>530</v>
      </c>
      <c r="C174" s="251" t="s">
        <v>329</v>
      </c>
      <c r="D174" s="252" t="s">
        <v>531</v>
      </c>
      <c r="E174" s="253" t="s">
        <v>532</v>
      </c>
      <c r="F174" s="254" t="s">
        <v>210</v>
      </c>
      <c r="G174" s="255">
        <v>133</v>
      </c>
      <c r="H174" s="256"/>
      <c r="I174" s="257">
        <f>ROUND(H174*G174,2)</f>
        <v>0</v>
      </c>
      <c r="J174" s="253" t="s">
        <v>332</v>
      </c>
    </row>
    <row r="175" spans="1:10" ht="12" customHeight="1" x14ac:dyDescent="0.2">
      <c r="A175" s="203"/>
      <c r="B175" s="234"/>
      <c r="C175" s="258" t="s">
        <v>333</v>
      </c>
      <c r="D175" s="234"/>
      <c r="E175" s="259" t="s">
        <v>533</v>
      </c>
      <c r="F175" s="234"/>
      <c r="G175" s="234"/>
      <c r="H175" s="260"/>
      <c r="I175" s="234"/>
      <c r="J175" s="234"/>
    </row>
    <row r="176" spans="1:10" ht="12" customHeight="1" x14ac:dyDescent="0.2">
      <c r="A176" s="203"/>
      <c r="B176" s="251" t="s">
        <v>534</v>
      </c>
      <c r="C176" s="251" t="s">
        <v>329</v>
      </c>
      <c r="D176" s="252" t="s">
        <v>535</v>
      </c>
      <c r="E176" s="253" t="s">
        <v>536</v>
      </c>
      <c r="F176" s="254" t="s">
        <v>210</v>
      </c>
      <c r="G176" s="255">
        <v>19</v>
      </c>
      <c r="H176" s="256"/>
      <c r="I176" s="257">
        <f>ROUND(H176*G176,2)</f>
        <v>0</v>
      </c>
      <c r="J176" s="253" t="s">
        <v>332</v>
      </c>
    </row>
    <row r="177" spans="1:10" ht="12" customHeight="1" x14ac:dyDescent="0.2">
      <c r="A177" s="203"/>
      <c r="B177" s="234"/>
      <c r="C177" s="258" t="s">
        <v>333</v>
      </c>
      <c r="D177" s="234"/>
      <c r="E177" s="259" t="s">
        <v>537</v>
      </c>
      <c r="F177" s="234"/>
      <c r="G177" s="234"/>
      <c r="H177" s="260"/>
      <c r="I177" s="234"/>
      <c r="J177" s="234"/>
    </row>
    <row r="178" spans="1:10" ht="12" customHeight="1" x14ac:dyDescent="0.2">
      <c r="A178" s="203"/>
      <c r="B178" s="251" t="s">
        <v>538</v>
      </c>
      <c r="C178" s="251" t="s">
        <v>329</v>
      </c>
      <c r="D178" s="252" t="s">
        <v>539</v>
      </c>
      <c r="E178" s="253" t="s">
        <v>540</v>
      </c>
      <c r="F178" s="254" t="s">
        <v>210</v>
      </c>
      <c r="G178" s="255">
        <v>21</v>
      </c>
      <c r="H178" s="256"/>
      <c r="I178" s="257">
        <f>ROUND(H178*G178,2)</f>
        <v>0</v>
      </c>
      <c r="J178" s="253" t="s">
        <v>332</v>
      </c>
    </row>
    <row r="179" spans="1:10" ht="12" customHeight="1" x14ac:dyDescent="0.2">
      <c r="A179" s="203"/>
      <c r="B179" s="234"/>
      <c r="C179" s="258" t="s">
        <v>333</v>
      </c>
      <c r="D179" s="234"/>
      <c r="E179" s="259" t="s">
        <v>541</v>
      </c>
      <c r="F179" s="234"/>
      <c r="G179" s="234"/>
      <c r="H179" s="260"/>
      <c r="I179" s="234"/>
      <c r="J179" s="234"/>
    </row>
    <row r="180" spans="1:10" ht="12" customHeight="1" x14ac:dyDescent="0.2">
      <c r="A180" s="203"/>
      <c r="B180" s="251" t="s">
        <v>542</v>
      </c>
      <c r="C180" s="251" t="s">
        <v>329</v>
      </c>
      <c r="D180" s="252" t="s">
        <v>543</v>
      </c>
      <c r="E180" s="253" t="s">
        <v>544</v>
      </c>
      <c r="F180" s="254" t="s">
        <v>210</v>
      </c>
      <c r="G180" s="255">
        <v>2</v>
      </c>
      <c r="H180" s="256"/>
      <c r="I180" s="257">
        <f>ROUND(H180*G180,2)</f>
        <v>0</v>
      </c>
      <c r="J180" s="253" t="s">
        <v>332</v>
      </c>
    </row>
    <row r="181" spans="1:10" ht="12" customHeight="1" x14ac:dyDescent="0.2">
      <c r="A181" s="203"/>
      <c r="B181" s="234"/>
      <c r="C181" s="258" t="s">
        <v>333</v>
      </c>
      <c r="D181" s="234"/>
      <c r="E181" s="259" t="s">
        <v>545</v>
      </c>
      <c r="F181" s="234"/>
      <c r="G181" s="234"/>
      <c r="H181" s="260"/>
      <c r="I181" s="234"/>
      <c r="J181" s="234"/>
    </row>
    <row r="182" spans="1:10" ht="12" customHeight="1" x14ac:dyDescent="0.2">
      <c r="A182" s="203"/>
      <c r="B182" s="251" t="s">
        <v>546</v>
      </c>
      <c r="C182" s="251" t="s">
        <v>329</v>
      </c>
      <c r="D182" s="252" t="s">
        <v>547</v>
      </c>
      <c r="E182" s="253" t="s">
        <v>548</v>
      </c>
      <c r="F182" s="254" t="s">
        <v>210</v>
      </c>
      <c r="G182" s="255">
        <v>32</v>
      </c>
      <c r="H182" s="256"/>
      <c r="I182" s="257">
        <f>ROUND(H182*G182,2)</f>
        <v>0</v>
      </c>
      <c r="J182" s="253" t="s">
        <v>332</v>
      </c>
    </row>
    <row r="183" spans="1:10" ht="12" customHeight="1" x14ac:dyDescent="0.2">
      <c r="A183" s="203"/>
      <c r="B183" s="234"/>
      <c r="C183" s="258" t="s">
        <v>333</v>
      </c>
      <c r="D183" s="234"/>
      <c r="E183" s="259" t="s">
        <v>549</v>
      </c>
      <c r="F183" s="234"/>
      <c r="G183" s="234"/>
      <c r="H183" s="260"/>
      <c r="I183" s="234"/>
      <c r="J183" s="234"/>
    </row>
    <row r="184" spans="1:10" ht="12" customHeight="1" x14ac:dyDescent="0.2">
      <c r="A184" s="203"/>
      <c r="B184" s="251" t="s">
        <v>550</v>
      </c>
      <c r="C184" s="251" t="s">
        <v>329</v>
      </c>
      <c r="D184" s="252" t="s">
        <v>551</v>
      </c>
      <c r="E184" s="253" t="s">
        <v>552</v>
      </c>
      <c r="F184" s="254" t="s">
        <v>210</v>
      </c>
      <c r="G184" s="255">
        <v>5</v>
      </c>
      <c r="H184" s="256"/>
      <c r="I184" s="257">
        <f>ROUND(H184*G184,2)</f>
        <v>0</v>
      </c>
      <c r="J184" s="253" t="s">
        <v>332</v>
      </c>
    </row>
    <row r="185" spans="1:10" ht="12" customHeight="1" x14ac:dyDescent="0.2">
      <c r="A185" s="203"/>
      <c r="B185" s="234"/>
      <c r="C185" s="258" t="s">
        <v>333</v>
      </c>
      <c r="D185" s="234"/>
      <c r="E185" s="259" t="s">
        <v>553</v>
      </c>
      <c r="F185" s="234"/>
      <c r="G185" s="234"/>
      <c r="H185" s="260"/>
      <c r="I185" s="234"/>
      <c r="J185" s="234"/>
    </row>
    <row r="186" spans="1:10" ht="12" customHeight="1" x14ac:dyDescent="0.2">
      <c r="A186" s="203"/>
      <c r="B186" s="251" t="s">
        <v>554</v>
      </c>
      <c r="C186" s="251" t="s">
        <v>329</v>
      </c>
      <c r="D186" s="252" t="s">
        <v>555</v>
      </c>
      <c r="E186" s="253" t="s">
        <v>556</v>
      </c>
      <c r="F186" s="254" t="s">
        <v>210</v>
      </c>
      <c r="G186" s="255">
        <v>20</v>
      </c>
      <c r="H186" s="256"/>
      <c r="I186" s="257">
        <f>ROUND(H186*G186,2)</f>
        <v>0</v>
      </c>
      <c r="J186" s="253" t="s">
        <v>332</v>
      </c>
    </row>
    <row r="187" spans="1:10" ht="12" customHeight="1" x14ac:dyDescent="0.2">
      <c r="A187" s="203"/>
      <c r="B187" s="234"/>
      <c r="C187" s="258" t="s">
        <v>333</v>
      </c>
      <c r="D187" s="234"/>
      <c r="E187" s="259" t="s">
        <v>557</v>
      </c>
      <c r="F187" s="234"/>
      <c r="G187" s="234"/>
      <c r="H187" s="260"/>
      <c r="I187" s="234"/>
      <c r="J187" s="234"/>
    </row>
    <row r="188" spans="1:10" ht="12" customHeight="1" x14ac:dyDescent="0.2">
      <c r="A188" s="203"/>
      <c r="B188" s="251" t="s">
        <v>558</v>
      </c>
      <c r="C188" s="251" t="s">
        <v>329</v>
      </c>
      <c r="D188" s="252" t="s">
        <v>559</v>
      </c>
      <c r="E188" s="253" t="s">
        <v>560</v>
      </c>
      <c r="F188" s="254" t="s">
        <v>210</v>
      </c>
      <c r="G188" s="255">
        <v>1.5</v>
      </c>
      <c r="H188" s="256"/>
      <c r="I188" s="257">
        <f>ROUND(H188*G188,2)</f>
        <v>0</v>
      </c>
      <c r="J188" s="253" t="s">
        <v>332</v>
      </c>
    </row>
    <row r="189" spans="1:10" ht="12" customHeight="1" x14ac:dyDescent="0.2">
      <c r="A189" s="203"/>
      <c r="B189" s="234"/>
      <c r="C189" s="258" t="s">
        <v>333</v>
      </c>
      <c r="D189" s="234"/>
      <c r="E189" s="259" t="s">
        <v>561</v>
      </c>
      <c r="F189" s="234"/>
      <c r="G189" s="234"/>
      <c r="H189" s="260"/>
      <c r="I189" s="234"/>
      <c r="J189" s="234"/>
    </row>
    <row r="190" spans="1:10" ht="12" customHeight="1" x14ac:dyDescent="0.2">
      <c r="A190" s="203"/>
      <c r="B190" s="251" t="s">
        <v>562</v>
      </c>
      <c r="C190" s="251" t="s">
        <v>329</v>
      </c>
      <c r="D190" s="252" t="s">
        <v>563</v>
      </c>
      <c r="E190" s="253" t="s">
        <v>564</v>
      </c>
      <c r="F190" s="254" t="s">
        <v>87</v>
      </c>
      <c r="G190" s="255">
        <v>4</v>
      </c>
      <c r="H190" s="256"/>
      <c r="I190" s="257">
        <f>ROUND(H190*G190,2)</f>
        <v>0</v>
      </c>
      <c r="J190" s="253" t="s">
        <v>332</v>
      </c>
    </row>
    <row r="191" spans="1:10" ht="12" customHeight="1" x14ac:dyDescent="0.2">
      <c r="A191" s="203"/>
      <c r="B191" s="234"/>
      <c r="C191" s="258" t="s">
        <v>333</v>
      </c>
      <c r="D191" s="234"/>
      <c r="E191" s="259" t="s">
        <v>565</v>
      </c>
      <c r="F191" s="234"/>
      <c r="G191" s="234"/>
      <c r="H191" s="260"/>
      <c r="I191" s="234"/>
      <c r="J191" s="234"/>
    </row>
    <row r="192" spans="1:10" ht="12" customHeight="1" x14ac:dyDescent="0.2">
      <c r="A192" s="203"/>
      <c r="B192" s="251" t="s">
        <v>566</v>
      </c>
      <c r="C192" s="251" t="s">
        <v>329</v>
      </c>
      <c r="D192" s="252" t="s">
        <v>567</v>
      </c>
      <c r="E192" s="253" t="s">
        <v>568</v>
      </c>
      <c r="F192" s="254" t="s">
        <v>87</v>
      </c>
      <c r="G192" s="255">
        <v>12</v>
      </c>
      <c r="H192" s="256"/>
      <c r="I192" s="257">
        <f>ROUND(H192*G192,2)</f>
        <v>0</v>
      </c>
      <c r="J192" s="253" t="s">
        <v>332</v>
      </c>
    </row>
    <row r="193" spans="1:10" ht="12" customHeight="1" x14ac:dyDescent="0.2">
      <c r="A193" s="203"/>
      <c r="B193" s="234"/>
      <c r="C193" s="258" t="s">
        <v>333</v>
      </c>
      <c r="D193" s="234"/>
      <c r="E193" s="259" t="s">
        <v>569</v>
      </c>
      <c r="F193" s="234"/>
      <c r="G193" s="234"/>
      <c r="H193" s="260"/>
      <c r="I193" s="234"/>
      <c r="J193" s="234"/>
    </row>
    <row r="194" spans="1:10" ht="12" customHeight="1" x14ac:dyDescent="0.2">
      <c r="A194" s="203"/>
      <c r="B194" s="251" t="s">
        <v>570</v>
      </c>
      <c r="C194" s="251" t="s">
        <v>329</v>
      </c>
      <c r="D194" s="252" t="s">
        <v>571</v>
      </c>
      <c r="E194" s="253" t="s">
        <v>572</v>
      </c>
      <c r="F194" s="254" t="s">
        <v>87</v>
      </c>
      <c r="G194" s="255">
        <v>3</v>
      </c>
      <c r="H194" s="256"/>
      <c r="I194" s="257">
        <f>ROUND(H194*G194,2)</f>
        <v>0</v>
      </c>
      <c r="J194" s="253" t="s">
        <v>332</v>
      </c>
    </row>
    <row r="195" spans="1:10" ht="12" customHeight="1" x14ac:dyDescent="0.2">
      <c r="A195" s="203"/>
      <c r="B195" s="234"/>
      <c r="C195" s="258" t="s">
        <v>333</v>
      </c>
      <c r="D195" s="234"/>
      <c r="E195" s="259" t="s">
        <v>573</v>
      </c>
      <c r="F195" s="234"/>
      <c r="G195" s="234"/>
      <c r="H195" s="260"/>
      <c r="I195" s="234"/>
      <c r="J195" s="234"/>
    </row>
    <row r="196" spans="1:10" ht="12" customHeight="1" x14ac:dyDescent="0.2">
      <c r="A196" s="203"/>
      <c r="B196" s="251" t="s">
        <v>574</v>
      </c>
      <c r="C196" s="251" t="s">
        <v>329</v>
      </c>
      <c r="D196" s="252" t="s">
        <v>575</v>
      </c>
      <c r="E196" s="253" t="s">
        <v>576</v>
      </c>
      <c r="F196" s="254" t="s">
        <v>87</v>
      </c>
      <c r="G196" s="255">
        <v>3</v>
      </c>
      <c r="H196" s="256"/>
      <c r="I196" s="257">
        <f>ROUND(H196*G196,2)</f>
        <v>0</v>
      </c>
      <c r="J196" s="253" t="s">
        <v>332</v>
      </c>
    </row>
    <row r="197" spans="1:10" ht="12" customHeight="1" x14ac:dyDescent="0.2">
      <c r="A197" s="203"/>
      <c r="B197" s="234"/>
      <c r="C197" s="258" t="s">
        <v>333</v>
      </c>
      <c r="D197" s="234"/>
      <c r="E197" s="259" t="s">
        <v>577</v>
      </c>
      <c r="F197" s="234"/>
      <c r="G197" s="234"/>
      <c r="H197" s="260"/>
      <c r="I197" s="234"/>
      <c r="J197" s="234"/>
    </row>
    <row r="198" spans="1:10" ht="12" customHeight="1" x14ac:dyDescent="0.2">
      <c r="A198" s="203"/>
      <c r="B198" s="251" t="s">
        <v>578</v>
      </c>
      <c r="C198" s="251" t="s">
        <v>329</v>
      </c>
      <c r="D198" s="252" t="s">
        <v>579</v>
      </c>
      <c r="E198" s="253" t="s">
        <v>580</v>
      </c>
      <c r="F198" s="254" t="s">
        <v>210</v>
      </c>
      <c r="G198" s="255">
        <v>175</v>
      </c>
      <c r="H198" s="256"/>
      <c r="I198" s="257">
        <f>ROUND(H198*G198,2)</f>
        <v>0</v>
      </c>
      <c r="J198" s="253" t="s">
        <v>332</v>
      </c>
    </row>
    <row r="199" spans="1:10" ht="12" customHeight="1" x14ac:dyDescent="0.2">
      <c r="A199" s="203"/>
      <c r="B199" s="234"/>
      <c r="C199" s="258" t="s">
        <v>333</v>
      </c>
      <c r="D199" s="234"/>
      <c r="E199" s="259" t="s">
        <v>581</v>
      </c>
      <c r="F199" s="234"/>
      <c r="G199" s="234"/>
      <c r="H199" s="260"/>
      <c r="I199" s="234"/>
      <c r="J199" s="234"/>
    </row>
    <row r="200" spans="1:10" ht="12" customHeight="1" x14ac:dyDescent="0.2">
      <c r="A200" s="203"/>
      <c r="B200" s="251" t="s">
        <v>582</v>
      </c>
      <c r="C200" s="251" t="s">
        <v>329</v>
      </c>
      <c r="D200" s="252" t="s">
        <v>583</v>
      </c>
      <c r="E200" s="253" t="s">
        <v>584</v>
      </c>
      <c r="F200" s="254" t="s">
        <v>210</v>
      </c>
      <c r="G200" s="255">
        <v>175</v>
      </c>
      <c r="H200" s="256"/>
      <c r="I200" s="257">
        <f>ROUND(H200*G200,2)</f>
        <v>0</v>
      </c>
      <c r="J200" s="253" t="s">
        <v>332</v>
      </c>
    </row>
    <row r="201" spans="1:10" ht="12" customHeight="1" x14ac:dyDescent="0.2">
      <c r="A201" s="203"/>
      <c r="B201" s="234"/>
      <c r="C201" s="258" t="s">
        <v>333</v>
      </c>
      <c r="D201" s="234"/>
      <c r="E201" s="259" t="s">
        <v>585</v>
      </c>
      <c r="F201" s="234"/>
      <c r="G201" s="234"/>
      <c r="H201" s="260"/>
      <c r="I201" s="234"/>
      <c r="J201" s="234"/>
    </row>
    <row r="202" spans="1:10" ht="12" customHeight="1" x14ac:dyDescent="0.2">
      <c r="A202" s="203"/>
      <c r="B202" s="251" t="s">
        <v>586</v>
      </c>
      <c r="C202" s="251" t="s">
        <v>329</v>
      </c>
      <c r="D202" s="252" t="s">
        <v>587</v>
      </c>
      <c r="E202" s="253" t="s">
        <v>588</v>
      </c>
      <c r="F202" s="254" t="s">
        <v>182</v>
      </c>
      <c r="G202" s="255">
        <v>0.17</v>
      </c>
      <c r="H202" s="256"/>
      <c r="I202" s="257">
        <f>ROUND(H202*G202,2)</f>
        <v>0</v>
      </c>
      <c r="J202" s="253" t="s">
        <v>332</v>
      </c>
    </row>
    <row r="203" spans="1:10" ht="12" customHeight="1" x14ac:dyDescent="0.2">
      <c r="A203" s="203"/>
      <c r="B203" s="234"/>
      <c r="C203" s="258" t="s">
        <v>333</v>
      </c>
      <c r="D203" s="234"/>
      <c r="E203" s="259" t="s">
        <v>589</v>
      </c>
      <c r="F203" s="234"/>
      <c r="G203" s="234"/>
      <c r="H203" s="260"/>
      <c r="I203" s="234"/>
      <c r="J203" s="234"/>
    </row>
    <row r="204" spans="1:10" ht="12" customHeight="1" x14ac:dyDescent="0.2">
      <c r="A204" s="203"/>
      <c r="B204" s="251" t="s">
        <v>113</v>
      </c>
      <c r="C204" s="251" t="s">
        <v>329</v>
      </c>
      <c r="D204" s="252" t="s">
        <v>590</v>
      </c>
      <c r="E204" s="253" t="s">
        <v>591</v>
      </c>
      <c r="F204" s="254" t="s">
        <v>182</v>
      </c>
      <c r="G204" s="255">
        <v>0.20699999999999999</v>
      </c>
      <c r="H204" s="256"/>
      <c r="I204" s="257">
        <f>ROUND(H204*G204,2)</f>
        <v>0</v>
      </c>
      <c r="J204" s="253" t="s">
        <v>332</v>
      </c>
    </row>
    <row r="205" spans="1:10" ht="12" customHeight="1" x14ac:dyDescent="0.2">
      <c r="A205" s="203"/>
      <c r="B205" s="234"/>
      <c r="C205" s="258" t="s">
        <v>333</v>
      </c>
      <c r="D205" s="234"/>
      <c r="E205" s="259" t="s">
        <v>592</v>
      </c>
      <c r="F205" s="234"/>
      <c r="G205" s="234"/>
      <c r="H205" s="260"/>
      <c r="I205" s="234"/>
      <c r="J205" s="234"/>
    </row>
    <row r="206" spans="1:10" ht="12" customHeight="1" x14ac:dyDescent="0.2">
      <c r="A206" s="203"/>
      <c r="B206" s="251" t="s">
        <v>593</v>
      </c>
      <c r="C206" s="251" t="s">
        <v>329</v>
      </c>
      <c r="D206" s="252" t="s">
        <v>594</v>
      </c>
      <c r="E206" s="253" t="s">
        <v>595</v>
      </c>
      <c r="F206" s="254" t="s">
        <v>182</v>
      </c>
      <c r="G206" s="255">
        <v>0.20699999999999999</v>
      </c>
      <c r="H206" s="256"/>
      <c r="I206" s="257">
        <f>ROUND(H206*G206,2)</f>
        <v>0</v>
      </c>
      <c r="J206" s="253" t="s">
        <v>332</v>
      </c>
    </row>
    <row r="207" spans="1:10" ht="12" customHeight="1" x14ac:dyDescent="0.2">
      <c r="A207" s="203"/>
      <c r="B207" s="234"/>
      <c r="C207" s="258" t="s">
        <v>333</v>
      </c>
      <c r="D207" s="234"/>
      <c r="E207" s="259" t="s">
        <v>596</v>
      </c>
      <c r="F207" s="234"/>
      <c r="G207" s="234"/>
      <c r="H207" s="260"/>
      <c r="I207" s="234"/>
      <c r="J207" s="234"/>
    </row>
    <row r="208" spans="1:10" ht="12" customHeight="1" x14ac:dyDescent="0.3">
      <c r="A208" s="244"/>
      <c r="B208" s="245"/>
      <c r="C208" s="246" t="s">
        <v>327</v>
      </c>
      <c r="D208" s="249" t="s">
        <v>597</v>
      </c>
      <c r="E208" s="249" t="s">
        <v>598</v>
      </c>
      <c r="F208" s="245"/>
      <c r="G208" s="245"/>
      <c r="H208" s="285"/>
      <c r="I208" s="250">
        <f>SUM(I209:I246)</f>
        <v>0</v>
      </c>
      <c r="J208" s="245"/>
    </row>
    <row r="209" spans="1:10" ht="12" customHeight="1" x14ac:dyDescent="0.2">
      <c r="A209" s="203"/>
      <c r="B209" s="251" t="s">
        <v>130</v>
      </c>
      <c r="C209" s="251" t="s">
        <v>329</v>
      </c>
      <c r="D209" s="252" t="s">
        <v>599</v>
      </c>
      <c r="E209" s="253" t="s">
        <v>600</v>
      </c>
      <c r="F209" s="254" t="s">
        <v>210</v>
      </c>
      <c r="G209" s="255">
        <v>2.7</v>
      </c>
      <c r="H209" s="256"/>
      <c r="I209" s="257">
        <f>ROUND(H209*G209,2)</f>
        <v>0</v>
      </c>
      <c r="J209" s="253" t="s">
        <v>332</v>
      </c>
    </row>
    <row r="210" spans="1:10" ht="12" customHeight="1" x14ac:dyDescent="0.2">
      <c r="A210" s="203"/>
      <c r="B210" s="234"/>
      <c r="C210" s="258" t="s">
        <v>333</v>
      </c>
      <c r="D210" s="234"/>
      <c r="E210" s="259" t="s">
        <v>601</v>
      </c>
      <c r="F210" s="234"/>
      <c r="G210" s="234"/>
      <c r="H210" s="260"/>
      <c r="I210" s="234"/>
      <c r="J210" s="234"/>
    </row>
    <row r="211" spans="1:10" ht="12" customHeight="1" x14ac:dyDescent="0.2">
      <c r="A211" s="203"/>
      <c r="B211" s="251" t="s">
        <v>602</v>
      </c>
      <c r="C211" s="251" t="s">
        <v>329</v>
      </c>
      <c r="D211" s="252" t="s">
        <v>603</v>
      </c>
      <c r="E211" s="253" t="s">
        <v>604</v>
      </c>
      <c r="F211" s="254" t="s">
        <v>134</v>
      </c>
      <c r="G211" s="255">
        <v>0.432</v>
      </c>
      <c r="H211" s="256"/>
      <c r="I211" s="257">
        <f>ROUND(H211*G211,2)</f>
        <v>0</v>
      </c>
      <c r="J211" s="253" t="s">
        <v>332</v>
      </c>
    </row>
    <row r="212" spans="1:10" ht="12" customHeight="1" x14ac:dyDescent="0.2">
      <c r="A212" s="203"/>
      <c r="B212" s="234"/>
      <c r="C212" s="258" t="s">
        <v>333</v>
      </c>
      <c r="D212" s="234"/>
      <c r="E212" s="259" t="s">
        <v>605</v>
      </c>
      <c r="F212" s="234"/>
      <c r="G212" s="234"/>
      <c r="H212" s="260"/>
      <c r="I212" s="234"/>
      <c r="J212" s="234"/>
    </row>
    <row r="213" spans="1:10" ht="12" customHeight="1" x14ac:dyDescent="0.2">
      <c r="A213" s="267"/>
      <c r="B213" s="268"/>
      <c r="C213" s="258" t="s">
        <v>335</v>
      </c>
      <c r="D213" s="269" t="s">
        <v>341</v>
      </c>
      <c r="E213" s="270" t="s">
        <v>606</v>
      </c>
      <c r="F213" s="268"/>
      <c r="G213" s="269" t="s">
        <v>341</v>
      </c>
      <c r="H213" s="271"/>
      <c r="I213" s="268"/>
      <c r="J213" s="268"/>
    </row>
    <row r="214" spans="1:10" ht="12" customHeight="1" x14ac:dyDescent="0.2">
      <c r="A214" s="261"/>
      <c r="B214" s="262"/>
      <c r="C214" s="258" t="s">
        <v>335</v>
      </c>
      <c r="D214" s="263" t="s">
        <v>607</v>
      </c>
      <c r="E214" s="264" t="s">
        <v>608</v>
      </c>
      <c r="F214" s="262"/>
      <c r="G214" s="265">
        <v>0.432</v>
      </c>
      <c r="H214" s="266"/>
      <c r="I214" s="262"/>
      <c r="J214" s="262"/>
    </row>
    <row r="215" spans="1:10" ht="12" customHeight="1" x14ac:dyDescent="0.2">
      <c r="A215" s="203"/>
      <c r="B215" s="278" t="s">
        <v>609</v>
      </c>
      <c r="C215" s="278" t="s">
        <v>388</v>
      </c>
      <c r="D215" s="279" t="s">
        <v>610</v>
      </c>
      <c r="E215" s="280" t="s">
        <v>611</v>
      </c>
      <c r="F215" s="281" t="s">
        <v>182</v>
      </c>
      <c r="G215" s="282">
        <v>0.86399999999999999</v>
      </c>
      <c r="H215" s="283"/>
      <c r="I215" s="284">
        <f>ROUND(H215*G215,2)</f>
        <v>0</v>
      </c>
      <c r="J215" s="280" t="s">
        <v>332</v>
      </c>
    </row>
    <row r="216" spans="1:10" ht="12" customHeight="1" x14ac:dyDescent="0.2">
      <c r="A216" s="203"/>
      <c r="B216" s="234"/>
      <c r="C216" s="258" t="s">
        <v>333</v>
      </c>
      <c r="D216" s="234"/>
      <c r="E216" s="259" t="s">
        <v>611</v>
      </c>
      <c r="F216" s="234"/>
      <c r="G216" s="234"/>
      <c r="H216" s="260"/>
      <c r="I216" s="234"/>
      <c r="J216" s="234"/>
    </row>
    <row r="217" spans="1:10" ht="12" customHeight="1" x14ac:dyDescent="0.2">
      <c r="A217" s="261"/>
      <c r="B217" s="262"/>
      <c r="C217" s="258" t="s">
        <v>335</v>
      </c>
      <c r="D217" s="263" t="s">
        <v>341</v>
      </c>
      <c r="E217" s="264" t="s">
        <v>607</v>
      </c>
      <c r="F217" s="262"/>
      <c r="G217" s="265">
        <v>0.432</v>
      </c>
      <c r="H217" s="266"/>
      <c r="I217" s="262"/>
      <c r="J217" s="262"/>
    </row>
    <row r="218" spans="1:10" ht="12" customHeight="1" x14ac:dyDescent="0.2">
      <c r="A218" s="261"/>
      <c r="B218" s="262"/>
      <c r="C218" s="258" t="s">
        <v>335</v>
      </c>
      <c r="D218" s="262"/>
      <c r="E218" s="264" t="s">
        <v>612</v>
      </c>
      <c r="F218" s="262"/>
      <c r="G218" s="265">
        <v>0.86399999999999999</v>
      </c>
      <c r="H218" s="266"/>
      <c r="I218" s="262"/>
      <c r="J218" s="262"/>
    </row>
    <row r="219" spans="1:10" ht="12" customHeight="1" x14ac:dyDescent="0.2">
      <c r="A219" s="203"/>
      <c r="B219" s="251" t="s">
        <v>613</v>
      </c>
      <c r="C219" s="251" t="s">
        <v>329</v>
      </c>
      <c r="D219" s="252" t="s">
        <v>614</v>
      </c>
      <c r="E219" s="253" t="s">
        <v>615</v>
      </c>
      <c r="F219" s="254" t="s">
        <v>210</v>
      </c>
      <c r="G219" s="255">
        <v>8</v>
      </c>
      <c r="H219" s="256"/>
      <c r="I219" s="257">
        <f>ROUND(H219*G219,2)</f>
        <v>0</v>
      </c>
      <c r="J219" s="253" t="s">
        <v>332</v>
      </c>
    </row>
    <row r="220" spans="1:10" ht="12" customHeight="1" x14ac:dyDescent="0.2">
      <c r="A220" s="203"/>
      <c r="B220" s="234"/>
      <c r="C220" s="258" t="s">
        <v>333</v>
      </c>
      <c r="D220" s="234"/>
      <c r="E220" s="259" t="s">
        <v>616</v>
      </c>
      <c r="F220" s="234"/>
      <c r="G220" s="234"/>
      <c r="H220" s="260"/>
      <c r="I220" s="234"/>
      <c r="J220" s="234"/>
    </row>
    <row r="221" spans="1:10" ht="12" customHeight="1" x14ac:dyDescent="0.2">
      <c r="A221" s="203"/>
      <c r="B221" s="251" t="s">
        <v>617</v>
      </c>
      <c r="C221" s="251" t="s">
        <v>329</v>
      </c>
      <c r="D221" s="252" t="s">
        <v>618</v>
      </c>
      <c r="E221" s="253" t="s">
        <v>619</v>
      </c>
      <c r="F221" s="254" t="s">
        <v>210</v>
      </c>
      <c r="G221" s="255">
        <v>2</v>
      </c>
      <c r="H221" s="256"/>
      <c r="I221" s="257">
        <f>ROUND(H221*G221,2)</f>
        <v>0</v>
      </c>
      <c r="J221" s="253" t="s">
        <v>332</v>
      </c>
    </row>
    <row r="222" spans="1:10" ht="12" customHeight="1" x14ac:dyDescent="0.2">
      <c r="A222" s="203"/>
      <c r="B222" s="234"/>
      <c r="C222" s="258" t="s">
        <v>333</v>
      </c>
      <c r="D222" s="234"/>
      <c r="E222" s="259" t="s">
        <v>620</v>
      </c>
      <c r="F222" s="234"/>
      <c r="G222" s="234"/>
      <c r="H222" s="260"/>
      <c r="I222" s="234"/>
      <c r="J222" s="234"/>
    </row>
    <row r="223" spans="1:10" ht="12" customHeight="1" x14ac:dyDescent="0.2">
      <c r="A223" s="203"/>
      <c r="B223" s="251" t="s">
        <v>621</v>
      </c>
      <c r="C223" s="251" t="s">
        <v>329</v>
      </c>
      <c r="D223" s="252" t="s">
        <v>622</v>
      </c>
      <c r="E223" s="253" t="s">
        <v>623</v>
      </c>
      <c r="F223" s="254" t="s">
        <v>210</v>
      </c>
      <c r="G223" s="255">
        <v>5</v>
      </c>
      <c r="H223" s="256"/>
      <c r="I223" s="257">
        <f>ROUND(H223*G223,2)</f>
        <v>0</v>
      </c>
      <c r="J223" s="253" t="s">
        <v>332</v>
      </c>
    </row>
    <row r="224" spans="1:10" ht="12" customHeight="1" x14ac:dyDescent="0.2">
      <c r="A224" s="203"/>
      <c r="B224" s="234"/>
      <c r="C224" s="258" t="s">
        <v>333</v>
      </c>
      <c r="D224" s="234"/>
      <c r="E224" s="259" t="s">
        <v>624</v>
      </c>
      <c r="F224" s="234"/>
      <c r="G224" s="234"/>
      <c r="H224" s="260"/>
      <c r="I224" s="234"/>
      <c r="J224" s="234"/>
    </row>
    <row r="225" spans="1:10" ht="12" customHeight="1" x14ac:dyDescent="0.2">
      <c r="A225" s="203"/>
      <c r="B225" s="251" t="s">
        <v>625</v>
      </c>
      <c r="C225" s="251" t="s">
        <v>329</v>
      </c>
      <c r="D225" s="252" t="s">
        <v>626</v>
      </c>
      <c r="E225" s="253" t="s">
        <v>627</v>
      </c>
      <c r="F225" s="254" t="s">
        <v>210</v>
      </c>
      <c r="G225" s="255">
        <v>1.5</v>
      </c>
      <c r="H225" s="256"/>
      <c r="I225" s="257">
        <f>ROUND(H225*G225,2)</f>
        <v>0</v>
      </c>
      <c r="J225" s="253" t="s">
        <v>332</v>
      </c>
    </row>
    <row r="226" spans="1:10" ht="12" customHeight="1" x14ac:dyDescent="0.2">
      <c r="A226" s="203"/>
      <c r="B226" s="234"/>
      <c r="C226" s="258" t="s">
        <v>333</v>
      </c>
      <c r="D226" s="234"/>
      <c r="E226" s="259" t="s">
        <v>628</v>
      </c>
      <c r="F226" s="234"/>
      <c r="G226" s="234"/>
      <c r="H226" s="260"/>
      <c r="I226" s="234"/>
      <c r="J226" s="234"/>
    </row>
    <row r="227" spans="1:10" ht="12" customHeight="1" x14ac:dyDescent="0.2">
      <c r="A227" s="203"/>
      <c r="B227" s="251" t="s">
        <v>629</v>
      </c>
      <c r="C227" s="251" t="s">
        <v>329</v>
      </c>
      <c r="D227" s="252" t="s">
        <v>630</v>
      </c>
      <c r="E227" s="253" t="s">
        <v>631</v>
      </c>
      <c r="F227" s="254" t="s">
        <v>210</v>
      </c>
      <c r="G227" s="255">
        <v>0.5</v>
      </c>
      <c r="H227" s="256"/>
      <c r="I227" s="257">
        <f>ROUND(H227*G227,2)</f>
        <v>0</v>
      </c>
      <c r="J227" s="253" t="s">
        <v>332</v>
      </c>
    </row>
    <row r="228" spans="1:10" ht="12" customHeight="1" x14ac:dyDescent="0.2">
      <c r="A228" s="203"/>
      <c r="B228" s="234"/>
      <c r="C228" s="258" t="s">
        <v>333</v>
      </c>
      <c r="D228" s="234"/>
      <c r="E228" s="259" t="s">
        <v>632</v>
      </c>
      <c r="F228" s="234"/>
      <c r="G228" s="234"/>
      <c r="H228" s="260"/>
      <c r="I228" s="234"/>
      <c r="J228" s="234"/>
    </row>
    <row r="229" spans="1:10" ht="12" customHeight="1" x14ac:dyDescent="0.2">
      <c r="A229" s="203"/>
      <c r="B229" s="251" t="s">
        <v>633</v>
      </c>
      <c r="C229" s="251" t="s">
        <v>329</v>
      </c>
      <c r="D229" s="252" t="s">
        <v>634</v>
      </c>
      <c r="E229" s="253" t="s">
        <v>635</v>
      </c>
      <c r="F229" s="254" t="s">
        <v>210</v>
      </c>
      <c r="G229" s="255">
        <v>8</v>
      </c>
      <c r="H229" s="256"/>
      <c r="I229" s="257">
        <f>ROUND(H229*G229,2)</f>
        <v>0</v>
      </c>
      <c r="J229" s="253" t="s">
        <v>332</v>
      </c>
    </row>
    <row r="230" spans="1:10" ht="12" customHeight="1" x14ac:dyDescent="0.2">
      <c r="A230" s="203"/>
      <c r="B230" s="234"/>
      <c r="C230" s="258" t="s">
        <v>333</v>
      </c>
      <c r="D230" s="234"/>
      <c r="E230" s="259" t="s">
        <v>636</v>
      </c>
      <c r="F230" s="234"/>
      <c r="G230" s="234"/>
      <c r="H230" s="260"/>
      <c r="I230" s="234"/>
      <c r="J230" s="234"/>
    </row>
    <row r="231" spans="1:10" ht="12" customHeight="1" x14ac:dyDescent="0.2">
      <c r="A231" s="203"/>
      <c r="B231" s="251" t="s">
        <v>637</v>
      </c>
      <c r="C231" s="251" t="s">
        <v>329</v>
      </c>
      <c r="D231" s="252" t="s">
        <v>638</v>
      </c>
      <c r="E231" s="253" t="s">
        <v>639</v>
      </c>
      <c r="F231" s="254" t="s">
        <v>87</v>
      </c>
      <c r="G231" s="255">
        <v>2</v>
      </c>
      <c r="H231" s="256"/>
      <c r="I231" s="257">
        <f>ROUND(H231*G231,2)</f>
        <v>0</v>
      </c>
      <c r="J231" s="253" t="s">
        <v>341</v>
      </c>
    </row>
    <row r="232" spans="1:10" ht="12" customHeight="1" x14ac:dyDescent="0.2">
      <c r="A232" s="203"/>
      <c r="B232" s="234"/>
      <c r="C232" s="258" t="s">
        <v>333</v>
      </c>
      <c r="D232" s="234"/>
      <c r="E232" s="259" t="s">
        <v>640</v>
      </c>
      <c r="F232" s="234"/>
      <c r="G232" s="234"/>
      <c r="H232" s="260"/>
      <c r="I232" s="234"/>
      <c r="J232" s="234"/>
    </row>
    <row r="233" spans="1:10" ht="12" customHeight="1" x14ac:dyDescent="0.2">
      <c r="A233" s="203"/>
      <c r="B233" s="251" t="s">
        <v>641</v>
      </c>
      <c r="C233" s="251" t="s">
        <v>329</v>
      </c>
      <c r="D233" s="252" t="s">
        <v>642</v>
      </c>
      <c r="E233" s="253" t="s">
        <v>643</v>
      </c>
      <c r="F233" s="254" t="s">
        <v>87</v>
      </c>
      <c r="G233" s="255">
        <v>4</v>
      </c>
      <c r="H233" s="256"/>
      <c r="I233" s="257">
        <f>ROUND(H233*G233,2)</f>
        <v>0</v>
      </c>
      <c r="J233" s="253" t="s">
        <v>332</v>
      </c>
    </row>
    <row r="234" spans="1:10" ht="12" customHeight="1" x14ac:dyDescent="0.2">
      <c r="A234" s="203"/>
      <c r="B234" s="234"/>
      <c r="C234" s="258" t="s">
        <v>333</v>
      </c>
      <c r="D234" s="234"/>
      <c r="E234" s="259" t="s">
        <v>644</v>
      </c>
      <c r="F234" s="234"/>
      <c r="G234" s="234"/>
      <c r="H234" s="260"/>
      <c r="I234" s="234"/>
      <c r="J234" s="234"/>
    </row>
    <row r="235" spans="1:10" ht="12" customHeight="1" x14ac:dyDescent="0.2">
      <c r="A235" s="203"/>
      <c r="B235" s="251" t="s">
        <v>645</v>
      </c>
      <c r="C235" s="251" t="s">
        <v>329</v>
      </c>
      <c r="D235" s="252" t="s">
        <v>646</v>
      </c>
      <c r="E235" s="253" t="s">
        <v>647</v>
      </c>
      <c r="F235" s="254" t="s">
        <v>87</v>
      </c>
      <c r="G235" s="255">
        <v>7</v>
      </c>
      <c r="H235" s="256"/>
      <c r="I235" s="257">
        <f>ROUND(H235*G235,2)</f>
        <v>0</v>
      </c>
      <c r="J235" s="253" t="s">
        <v>332</v>
      </c>
    </row>
    <row r="236" spans="1:10" ht="12" customHeight="1" x14ac:dyDescent="0.2">
      <c r="A236" s="203"/>
      <c r="B236" s="234"/>
      <c r="C236" s="258" t="s">
        <v>333</v>
      </c>
      <c r="D236" s="234"/>
      <c r="E236" s="259" t="s">
        <v>648</v>
      </c>
      <c r="F236" s="234"/>
      <c r="G236" s="234"/>
      <c r="H236" s="260"/>
      <c r="I236" s="234"/>
      <c r="J236" s="234"/>
    </row>
    <row r="237" spans="1:10" ht="12" customHeight="1" x14ac:dyDescent="0.2">
      <c r="A237" s="203"/>
      <c r="B237" s="251" t="s">
        <v>649</v>
      </c>
      <c r="C237" s="251" t="s">
        <v>329</v>
      </c>
      <c r="D237" s="252" t="s">
        <v>650</v>
      </c>
      <c r="E237" s="253" t="s">
        <v>651</v>
      </c>
      <c r="F237" s="254" t="s">
        <v>87</v>
      </c>
      <c r="G237" s="255">
        <v>1</v>
      </c>
      <c r="H237" s="256"/>
      <c r="I237" s="257">
        <f>ROUND(H237*G237,2)</f>
        <v>0</v>
      </c>
      <c r="J237" s="253" t="s">
        <v>332</v>
      </c>
    </row>
    <row r="238" spans="1:10" ht="12" customHeight="1" x14ac:dyDescent="0.2">
      <c r="A238" s="203"/>
      <c r="B238" s="234"/>
      <c r="C238" s="258" t="s">
        <v>333</v>
      </c>
      <c r="D238" s="234"/>
      <c r="E238" s="259" t="s">
        <v>652</v>
      </c>
      <c r="F238" s="234"/>
      <c r="G238" s="234"/>
      <c r="H238" s="260"/>
      <c r="I238" s="234"/>
      <c r="J238" s="234"/>
    </row>
    <row r="239" spans="1:10" ht="12" customHeight="1" x14ac:dyDescent="0.2">
      <c r="A239" s="203"/>
      <c r="B239" s="251" t="s">
        <v>653</v>
      </c>
      <c r="C239" s="251" t="s">
        <v>329</v>
      </c>
      <c r="D239" s="252" t="s">
        <v>654</v>
      </c>
      <c r="E239" s="253" t="s">
        <v>655</v>
      </c>
      <c r="F239" s="254" t="s">
        <v>87</v>
      </c>
      <c r="G239" s="255">
        <v>4</v>
      </c>
      <c r="H239" s="256"/>
      <c r="I239" s="257">
        <f>ROUND(H239*G239,2)</f>
        <v>0</v>
      </c>
      <c r="J239" s="253" t="s">
        <v>341</v>
      </c>
    </row>
    <row r="240" spans="1:10" ht="12" customHeight="1" x14ac:dyDescent="0.2">
      <c r="A240" s="203"/>
      <c r="B240" s="234"/>
      <c r="C240" s="258" t="s">
        <v>333</v>
      </c>
      <c r="D240" s="234"/>
      <c r="E240" s="259" t="s">
        <v>656</v>
      </c>
      <c r="F240" s="234"/>
      <c r="G240" s="234"/>
      <c r="H240" s="260"/>
      <c r="I240" s="234"/>
      <c r="J240" s="234"/>
    </row>
    <row r="241" spans="1:10" ht="12" customHeight="1" x14ac:dyDescent="0.2">
      <c r="A241" s="203"/>
      <c r="B241" s="251" t="s">
        <v>657</v>
      </c>
      <c r="C241" s="251" t="s">
        <v>329</v>
      </c>
      <c r="D241" s="252" t="s">
        <v>658</v>
      </c>
      <c r="E241" s="253" t="s">
        <v>659</v>
      </c>
      <c r="F241" s="254" t="s">
        <v>182</v>
      </c>
      <c r="G241" s="255">
        <v>0.02</v>
      </c>
      <c r="H241" s="256"/>
      <c r="I241" s="257">
        <f>ROUND(H241*G241,2)</f>
        <v>0</v>
      </c>
      <c r="J241" s="253" t="s">
        <v>332</v>
      </c>
    </row>
    <row r="242" spans="1:10" ht="12" customHeight="1" x14ac:dyDescent="0.2">
      <c r="A242" s="203"/>
      <c r="B242" s="234"/>
      <c r="C242" s="258" t="s">
        <v>333</v>
      </c>
      <c r="D242" s="234"/>
      <c r="E242" s="259" t="s">
        <v>660</v>
      </c>
      <c r="F242" s="234"/>
      <c r="G242" s="234"/>
      <c r="H242" s="260"/>
      <c r="I242" s="234"/>
      <c r="J242" s="234"/>
    </row>
    <row r="243" spans="1:10" ht="12" customHeight="1" x14ac:dyDescent="0.2">
      <c r="A243" s="203"/>
      <c r="B243" s="251" t="s">
        <v>661</v>
      </c>
      <c r="C243" s="251" t="s">
        <v>329</v>
      </c>
      <c r="D243" s="252" t="s">
        <v>662</v>
      </c>
      <c r="E243" s="253" t="s">
        <v>663</v>
      </c>
      <c r="F243" s="254" t="s">
        <v>182</v>
      </c>
      <c r="G243" s="255">
        <v>5.6000000000000001E-2</v>
      </c>
      <c r="H243" s="256"/>
      <c r="I243" s="257">
        <f>ROUND(H243*G243,2)</f>
        <v>0</v>
      </c>
      <c r="J243" s="253" t="s">
        <v>332</v>
      </c>
    </row>
    <row r="244" spans="1:10" ht="12" customHeight="1" x14ac:dyDescent="0.2">
      <c r="A244" s="203"/>
      <c r="B244" s="234"/>
      <c r="C244" s="258" t="s">
        <v>333</v>
      </c>
      <c r="D244" s="234"/>
      <c r="E244" s="259" t="s">
        <v>664</v>
      </c>
      <c r="F244" s="234"/>
      <c r="G244" s="234"/>
      <c r="H244" s="260"/>
      <c r="I244" s="234"/>
      <c r="J244" s="234"/>
    </row>
    <row r="245" spans="1:10" ht="12" customHeight="1" x14ac:dyDescent="0.2">
      <c r="A245" s="203"/>
      <c r="B245" s="251" t="s">
        <v>665</v>
      </c>
      <c r="C245" s="251" t="s">
        <v>329</v>
      </c>
      <c r="D245" s="252" t="s">
        <v>666</v>
      </c>
      <c r="E245" s="253" t="s">
        <v>667</v>
      </c>
      <c r="F245" s="254" t="s">
        <v>182</v>
      </c>
      <c r="G245" s="255">
        <v>5.6000000000000001E-2</v>
      </c>
      <c r="H245" s="256"/>
      <c r="I245" s="257">
        <f>ROUND(H245*G245,2)</f>
        <v>0</v>
      </c>
      <c r="J245" s="253" t="s">
        <v>332</v>
      </c>
    </row>
    <row r="246" spans="1:10" ht="12" customHeight="1" x14ac:dyDescent="0.2">
      <c r="A246" s="203"/>
      <c r="B246" s="234"/>
      <c r="C246" s="258" t="s">
        <v>333</v>
      </c>
      <c r="D246" s="234"/>
      <c r="E246" s="259" t="s">
        <v>668</v>
      </c>
      <c r="F246" s="234"/>
      <c r="G246" s="234"/>
      <c r="H246" s="260"/>
      <c r="I246" s="234"/>
      <c r="J246" s="234"/>
    </row>
    <row r="247" spans="1:10" ht="12" customHeight="1" x14ac:dyDescent="0.3">
      <c r="A247" s="244"/>
      <c r="B247" s="245"/>
      <c r="C247" s="246" t="s">
        <v>327</v>
      </c>
      <c r="D247" s="249" t="s">
        <v>669</v>
      </c>
      <c r="E247" s="249" t="s">
        <v>670</v>
      </c>
      <c r="F247" s="245"/>
      <c r="G247" s="245"/>
      <c r="H247" s="285"/>
      <c r="I247" s="250">
        <f>SUM(I248:I269)</f>
        <v>0</v>
      </c>
      <c r="J247" s="245"/>
    </row>
    <row r="248" spans="1:10" ht="12" customHeight="1" x14ac:dyDescent="0.2">
      <c r="A248" s="203"/>
      <c r="B248" s="251" t="s">
        <v>671</v>
      </c>
      <c r="C248" s="251" t="s">
        <v>329</v>
      </c>
      <c r="D248" s="252" t="s">
        <v>672</v>
      </c>
      <c r="E248" s="253" t="s">
        <v>673</v>
      </c>
      <c r="F248" s="254" t="s">
        <v>674</v>
      </c>
      <c r="G248" s="255">
        <v>2</v>
      </c>
      <c r="H248" s="256"/>
      <c r="I248" s="257">
        <f>ROUND(H248*G248,2)</f>
        <v>0</v>
      </c>
      <c r="J248" s="253" t="s">
        <v>332</v>
      </c>
    </row>
    <row r="249" spans="1:10" ht="12" customHeight="1" x14ac:dyDescent="0.2">
      <c r="A249" s="203"/>
      <c r="B249" s="234"/>
      <c r="C249" s="258" t="s">
        <v>333</v>
      </c>
      <c r="D249" s="234"/>
      <c r="E249" s="259" t="s">
        <v>675</v>
      </c>
      <c r="F249" s="234"/>
      <c r="G249" s="234"/>
      <c r="H249" s="260"/>
      <c r="I249" s="234"/>
      <c r="J249" s="234"/>
    </row>
    <row r="250" spans="1:10" ht="12" customHeight="1" x14ac:dyDescent="0.2">
      <c r="A250" s="203"/>
      <c r="B250" s="251" t="s">
        <v>676</v>
      </c>
      <c r="C250" s="251" t="s">
        <v>329</v>
      </c>
      <c r="D250" s="252" t="s">
        <v>677</v>
      </c>
      <c r="E250" s="253" t="s">
        <v>678</v>
      </c>
      <c r="F250" s="254" t="s">
        <v>674</v>
      </c>
      <c r="G250" s="255">
        <v>2</v>
      </c>
      <c r="H250" s="256"/>
      <c r="I250" s="257">
        <f>ROUND(H250*G250,2)</f>
        <v>0</v>
      </c>
      <c r="J250" s="253" t="s">
        <v>332</v>
      </c>
    </row>
    <row r="251" spans="1:10" ht="12" customHeight="1" x14ac:dyDescent="0.2">
      <c r="A251" s="203"/>
      <c r="B251" s="234"/>
      <c r="C251" s="258" t="s">
        <v>333</v>
      </c>
      <c r="D251" s="234"/>
      <c r="E251" s="259" t="s">
        <v>679</v>
      </c>
      <c r="F251" s="234"/>
      <c r="G251" s="234"/>
      <c r="H251" s="260"/>
      <c r="I251" s="234"/>
      <c r="J251" s="234"/>
    </row>
    <row r="252" spans="1:10" ht="12" customHeight="1" x14ac:dyDescent="0.2">
      <c r="A252" s="203"/>
      <c r="B252" s="251" t="s">
        <v>680</v>
      </c>
      <c r="C252" s="251" t="s">
        <v>329</v>
      </c>
      <c r="D252" s="252" t="s">
        <v>681</v>
      </c>
      <c r="E252" s="253" t="s">
        <v>682</v>
      </c>
      <c r="F252" s="254" t="s">
        <v>674</v>
      </c>
      <c r="G252" s="255">
        <v>24</v>
      </c>
      <c r="H252" s="256"/>
      <c r="I252" s="257">
        <f>ROUND(H252*G252,2)</f>
        <v>0</v>
      </c>
      <c r="J252" s="253" t="s">
        <v>332</v>
      </c>
    </row>
    <row r="253" spans="1:10" ht="12" customHeight="1" x14ac:dyDescent="0.2">
      <c r="A253" s="203"/>
      <c r="B253" s="234"/>
      <c r="C253" s="258" t="s">
        <v>333</v>
      </c>
      <c r="D253" s="234"/>
      <c r="E253" s="259" t="s">
        <v>683</v>
      </c>
      <c r="F253" s="234"/>
      <c r="G253" s="234"/>
      <c r="H253" s="260"/>
      <c r="I253" s="234"/>
      <c r="J253" s="234"/>
    </row>
    <row r="254" spans="1:10" ht="12" customHeight="1" x14ac:dyDescent="0.2">
      <c r="A254" s="203"/>
      <c r="B254" s="251" t="s">
        <v>684</v>
      </c>
      <c r="C254" s="251" t="s">
        <v>329</v>
      </c>
      <c r="D254" s="252" t="s">
        <v>685</v>
      </c>
      <c r="E254" s="253" t="s">
        <v>686</v>
      </c>
      <c r="F254" s="254" t="s">
        <v>87</v>
      </c>
      <c r="G254" s="255">
        <v>16</v>
      </c>
      <c r="H254" s="256"/>
      <c r="I254" s="257">
        <f>ROUND(H254*G254,2)</f>
        <v>0</v>
      </c>
      <c r="J254" s="253" t="s">
        <v>332</v>
      </c>
    </row>
    <row r="255" spans="1:10" ht="12" customHeight="1" x14ac:dyDescent="0.2">
      <c r="A255" s="203"/>
      <c r="B255" s="234"/>
      <c r="C255" s="258" t="s">
        <v>333</v>
      </c>
      <c r="D255" s="234"/>
      <c r="E255" s="259" t="s">
        <v>687</v>
      </c>
      <c r="F255" s="234"/>
      <c r="G255" s="234"/>
      <c r="H255" s="260"/>
      <c r="I255" s="234"/>
      <c r="J255" s="234"/>
    </row>
    <row r="256" spans="1:10" ht="12" customHeight="1" x14ac:dyDescent="0.2">
      <c r="A256" s="203"/>
      <c r="B256" s="251" t="s">
        <v>688</v>
      </c>
      <c r="C256" s="251" t="s">
        <v>329</v>
      </c>
      <c r="D256" s="252" t="s">
        <v>689</v>
      </c>
      <c r="E256" s="253" t="s">
        <v>690</v>
      </c>
      <c r="F256" s="254" t="s">
        <v>674</v>
      </c>
      <c r="G256" s="255">
        <v>2</v>
      </c>
      <c r="H256" s="256"/>
      <c r="I256" s="257">
        <f>ROUND(H256*G256,2)</f>
        <v>0</v>
      </c>
      <c r="J256" s="253" t="s">
        <v>332</v>
      </c>
    </row>
    <row r="257" spans="1:10" ht="12" customHeight="1" x14ac:dyDescent="0.2">
      <c r="A257" s="203"/>
      <c r="B257" s="234"/>
      <c r="C257" s="258" t="s">
        <v>333</v>
      </c>
      <c r="D257" s="234"/>
      <c r="E257" s="259" t="s">
        <v>691</v>
      </c>
      <c r="F257" s="234"/>
      <c r="G257" s="234"/>
      <c r="H257" s="260"/>
      <c r="I257" s="234"/>
      <c r="J257" s="234"/>
    </row>
    <row r="258" spans="1:10" ht="12" customHeight="1" x14ac:dyDescent="0.2">
      <c r="A258" s="203"/>
      <c r="B258" s="251" t="s">
        <v>692</v>
      </c>
      <c r="C258" s="251" t="s">
        <v>329</v>
      </c>
      <c r="D258" s="252" t="s">
        <v>693</v>
      </c>
      <c r="E258" s="253" t="s">
        <v>694</v>
      </c>
      <c r="F258" s="254" t="s">
        <v>674</v>
      </c>
      <c r="G258" s="255">
        <v>2</v>
      </c>
      <c r="H258" s="256"/>
      <c r="I258" s="257">
        <f>ROUND(H258*G258,2)</f>
        <v>0</v>
      </c>
      <c r="J258" s="253" t="s">
        <v>332</v>
      </c>
    </row>
    <row r="259" spans="1:10" ht="12" customHeight="1" x14ac:dyDescent="0.2">
      <c r="A259" s="203"/>
      <c r="B259" s="234"/>
      <c r="C259" s="258" t="s">
        <v>333</v>
      </c>
      <c r="D259" s="234"/>
      <c r="E259" s="259" t="s">
        <v>695</v>
      </c>
      <c r="F259" s="234"/>
      <c r="G259" s="234"/>
      <c r="H259" s="260"/>
      <c r="I259" s="234"/>
      <c r="J259" s="234"/>
    </row>
    <row r="260" spans="1:10" ht="12" customHeight="1" x14ac:dyDescent="0.2">
      <c r="A260" s="203"/>
      <c r="B260" s="251" t="s">
        <v>696</v>
      </c>
      <c r="C260" s="251" t="s">
        <v>329</v>
      </c>
      <c r="D260" s="252" t="s">
        <v>697</v>
      </c>
      <c r="E260" s="253" t="s">
        <v>698</v>
      </c>
      <c r="F260" s="254" t="s">
        <v>87</v>
      </c>
      <c r="G260" s="255">
        <v>2</v>
      </c>
      <c r="H260" s="256"/>
      <c r="I260" s="257">
        <f>ROUND(H260*G260,2)</f>
        <v>0</v>
      </c>
      <c r="J260" s="253" t="s">
        <v>332</v>
      </c>
    </row>
    <row r="261" spans="1:10" ht="12" customHeight="1" x14ac:dyDescent="0.2">
      <c r="A261" s="203"/>
      <c r="B261" s="234"/>
      <c r="C261" s="258" t="s">
        <v>333</v>
      </c>
      <c r="D261" s="234"/>
      <c r="E261" s="259" t="s">
        <v>699</v>
      </c>
      <c r="F261" s="234"/>
      <c r="G261" s="234"/>
      <c r="H261" s="260"/>
      <c r="I261" s="234"/>
      <c r="J261" s="234"/>
    </row>
    <row r="262" spans="1:10" ht="12" customHeight="1" x14ac:dyDescent="0.2">
      <c r="A262" s="203"/>
      <c r="B262" s="251" t="s">
        <v>700</v>
      </c>
      <c r="C262" s="251" t="s">
        <v>329</v>
      </c>
      <c r="D262" s="252" t="s">
        <v>701</v>
      </c>
      <c r="E262" s="253" t="s">
        <v>702</v>
      </c>
      <c r="F262" s="254" t="s">
        <v>87</v>
      </c>
      <c r="G262" s="255">
        <v>2</v>
      </c>
      <c r="H262" s="256"/>
      <c r="I262" s="257">
        <f>ROUND(H262*G262,2)</f>
        <v>0</v>
      </c>
      <c r="J262" s="253" t="s">
        <v>341</v>
      </c>
    </row>
    <row r="263" spans="1:10" ht="12" customHeight="1" x14ac:dyDescent="0.2">
      <c r="A263" s="203"/>
      <c r="B263" s="234"/>
      <c r="C263" s="258" t="s">
        <v>333</v>
      </c>
      <c r="D263" s="234"/>
      <c r="E263" s="259" t="s">
        <v>703</v>
      </c>
      <c r="F263" s="234"/>
      <c r="G263" s="234"/>
      <c r="H263" s="260"/>
      <c r="I263" s="234"/>
      <c r="J263" s="234"/>
    </row>
    <row r="264" spans="1:10" ht="12" customHeight="1" x14ac:dyDescent="0.2">
      <c r="A264" s="203"/>
      <c r="B264" s="251" t="s">
        <v>704</v>
      </c>
      <c r="C264" s="251" t="s">
        <v>329</v>
      </c>
      <c r="D264" s="252" t="s">
        <v>705</v>
      </c>
      <c r="E264" s="253" t="s">
        <v>706</v>
      </c>
      <c r="F264" s="254" t="s">
        <v>182</v>
      </c>
      <c r="G264" s="255">
        <v>4.2000000000000003E-2</v>
      </c>
      <c r="H264" s="256"/>
      <c r="I264" s="257">
        <f>ROUND(H264*G264,2)</f>
        <v>0</v>
      </c>
      <c r="J264" s="253" t="s">
        <v>332</v>
      </c>
    </row>
    <row r="265" spans="1:10" ht="12" customHeight="1" x14ac:dyDescent="0.2">
      <c r="A265" s="203"/>
      <c r="B265" s="234"/>
      <c r="C265" s="258" t="s">
        <v>333</v>
      </c>
      <c r="D265" s="234"/>
      <c r="E265" s="259" t="s">
        <v>707</v>
      </c>
      <c r="F265" s="234"/>
      <c r="G265" s="234"/>
      <c r="H265" s="260"/>
      <c r="I265" s="234"/>
      <c r="J265" s="234"/>
    </row>
    <row r="266" spans="1:10" ht="12" customHeight="1" x14ac:dyDescent="0.2">
      <c r="A266" s="203"/>
      <c r="B266" s="251" t="s">
        <v>708</v>
      </c>
      <c r="C266" s="251" t="s">
        <v>329</v>
      </c>
      <c r="D266" s="252" t="s">
        <v>709</v>
      </c>
      <c r="E266" s="253" t="s">
        <v>710</v>
      </c>
      <c r="F266" s="254" t="s">
        <v>182</v>
      </c>
      <c r="G266" s="255">
        <v>5.8999999999999997E-2</v>
      </c>
      <c r="H266" s="256"/>
      <c r="I266" s="257">
        <f>ROUND(H266*G266,2)</f>
        <v>0</v>
      </c>
      <c r="J266" s="253" t="s">
        <v>332</v>
      </c>
    </row>
    <row r="267" spans="1:10" ht="12" customHeight="1" x14ac:dyDescent="0.2">
      <c r="A267" s="203"/>
      <c r="B267" s="234"/>
      <c r="C267" s="258" t="s">
        <v>333</v>
      </c>
      <c r="D267" s="234"/>
      <c r="E267" s="259" t="s">
        <v>711</v>
      </c>
      <c r="F267" s="234"/>
      <c r="G267" s="234"/>
      <c r="H267" s="260"/>
      <c r="I267" s="234"/>
      <c r="J267" s="234"/>
    </row>
    <row r="268" spans="1:10" ht="12" customHeight="1" x14ac:dyDescent="0.2">
      <c r="A268" s="203"/>
      <c r="B268" s="251" t="s">
        <v>712</v>
      </c>
      <c r="C268" s="251" t="s">
        <v>329</v>
      </c>
      <c r="D268" s="252" t="s">
        <v>713</v>
      </c>
      <c r="E268" s="253" t="s">
        <v>714</v>
      </c>
      <c r="F268" s="254" t="s">
        <v>182</v>
      </c>
      <c r="G268" s="255">
        <v>5.8999999999999997E-2</v>
      </c>
      <c r="H268" s="256"/>
      <c r="I268" s="257">
        <f>ROUND(H268*G268,2)</f>
        <v>0</v>
      </c>
      <c r="J268" s="253" t="s">
        <v>332</v>
      </c>
    </row>
    <row r="269" spans="1:10" ht="12" customHeight="1" x14ac:dyDescent="0.2">
      <c r="A269" s="203"/>
      <c r="B269" s="234"/>
      <c r="C269" s="258" t="s">
        <v>333</v>
      </c>
      <c r="D269" s="234"/>
      <c r="E269" s="259" t="s">
        <v>715</v>
      </c>
      <c r="F269" s="234"/>
      <c r="G269" s="234"/>
      <c r="H269" s="260"/>
      <c r="I269" s="234"/>
      <c r="J269" s="234"/>
    </row>
    <row r="270" spans="1:10" ht="12" customHeight="1" x14ac:dyDescent="0.3">
      <c r="A270" s="244"/>
      <c r="B270" s="245"/>
      <c r="C270" s="246" t="s">
        <v>327</v>
      </c>
      <c r="D270" s="249" t="s">
        <v>716</v>
      </c>
      <c r="E270" s="249" t="s">
        <v>717</v>
      </c>
      <c r="F270" s="245"/>
      <c r="G270" s="245"/>
      <c r="H270" s="285"/>
      <c r="I270" s="250">
        <f>SUM(I271:I279)</f>
        <v>0</v>
      </c>
      <c r="J270" s="245"/>
    </row>
    <row r="271" spans="1:10" ht="12" customHeight="1" x14ac:dyDescent="0.2">
      <c r="A271" s="203"/>
      <c r="B271" s="251" t="s">
        <v>718</v>
      </c>
      <c r="C271" s="251" t="s">
        <v>329</v>
      </c>
      <c r="D271" s="252" t="s">
        <v>719</v>
      </c>
      <c r="E271" s="253" t="s">
        <v>720</v>
      </c>
      <c r="F271" s="254" t="s">
        <v>87</v>
      </c>
      <c r="G271" s="255">
        <v>4</v>
      </c>
      <c r="H271" s="256"/>
      <c r="I271" s="257">
        <f>ROUND(H271*G271,2)</f>
        <v>0</v>
      </c>
      <c r="J271" s="253" t="s">
        <v>332</v>
      </c>
    </row>
    <row r="272" spans="1:10" ht="12" customHeight="1" x14ac:dyDescent="0.2">
      <c r="A272" s="203"/>
      <c r="B272" s="234"/>
      <c r="C272" s="258" t="s">
        <v>333</v>
      </c>
      <c r="D272" s="234"/>
      <c r="E272" s="259" t="s">
        <v>721</v>
      </c>
      <c r="F272" s="234"/>
      <c r="G272" s="234"/>
      <c r="H272" s="260"/>
      <c r="I272" s="234"/>
      <c r="J272" s="234"/>
    </row>
    <row r="273" spans="1:10" ht="12" customHeight="1" x14ac:dyDescent="0.2">
      <c r="A273" s="203"/>
      <c r="B273" s="251" t="s">
        <v>722</v>
      </c>
      <c r="C273" s="251" t="s">
        <v>329</v>
      </c>
      <c r="D273" s="252" t="s">
        <v>723</v>
      </c>
      <c r="E273" s="253" t="s">
        <v>724</v>
      </c>
      <c r="F273" s="254" t="s">
        <v>87</v>
      </c>
      <c r="G273" s="255">
        <v>4</v>
      </c>
      <c r="H273" s="256"/>
      <c r="I273" s="257">
        <f>ROUND(H273*G273,2)</f>
        <v>0</v>
      </c>
      <c r="J273" s="253" t="s">
        <v>332</v>
      </c>
    </row>
    <row r="274" spans="1:10" ht="12" customHeight="1" x14ac:dyDescent="0.2">
      <c r="A274" s="203"/>
      <c r="B274" s="234"/>
      <c r="C274" s="258" t="s">
        <v>333</v>
      </c>
      <c r="D274" s="234"/>
      <c r="E274" s="259" t="s">
        <v>725</v>
      </c>
      <c r="F274" s="234"/>
      <c r="G274" s="234"/>
      <c r="H274" s="260"/>
      <c r="I274" s="234"/>
      <c r="J274" s="234"/>
    </row>
    <row r="275" spans="1:10" ht="12" customHeight="1" x14ac:dyDescent="0.2">
      <c r="A275" s="203"/>
      <c r="B275" s="251" t="s">
        <v>726</v>
      </c>
      <c r="C275" s="251" t="s">
        <v>329</v>
      </c>
      <c r="D275" s="252" t="s">
        <v>727</v>
      </c>
      <c r="E275" s="253" t="s">
        <v>728</v>
      </c>
      <c r="F275" s="254" t="s">
        <v>87</v>
      </c>
      <c r="G275" s="255">
        <v>11</v>
      </c>
      <c r="H275" s="256"/>
      <c r="I275" s="257">
        <f>ROUND(H275*G275,2)</f>
        <v>0</v>
      </c>
      <c r="J275" s="253" t="s">
        <v>332</v>
      </c>
    </row>
    <row r="276" spans="1:10" ht="12" customHeight="1" x14ac:dyDescent="0.2">
      <c r="A276" s="203"/>
      <c r="B276" s="234"/>
      <c r="C276" s="258" t="s">
        <v>333</v>
      </c>
      <c r="D276" s="234"/>
      <c r="E276" s="259" t="s">
        <v>729</v>
      </c>
      <c r="F276" s="234"/>
      <c r="G276" s="234"/>
      <c r="H276" s="260"/>
      <c r="I276" s="234"/>
      <c r="J276" s="234"/>
    </row>
    <row r="277" spans="1:10" ht="12" customHeight="1" x14ac:dyDescent="0.2">
      <c r="A277" s="203"/>
      <c r="B277" s="251" t="s">
        <v>730</v>
      </c>
      <c r="C277" s="251" t="s">
        <v>329</v>
      </c>
      <c r="D277" s="252" t="s">
        <v>731</v>
      </c>
      <c r="E277" s="253" t="s">
        <v>732</v>
      </c>
      <c r="F277" s="254" t="s">
        <v>87</v>
      </c>
      <c r="G277" s="255">
        <v>1</v>
      </c>
      <c r="H277" s="256"/>
      <c r="I277" s="257">
        <f>ROUND(H277*G277,2)</f>
        <v>0</v>
      </c>
      <c r="J277" s="253" t="s">
        <v>332</v>
      </c>
    </row>
    <row r="278" spans="1:10" ht="12" customHeight="1" x14ac:dyDescent="0.2">
      <c r="A278" s="203"/>
      <c r="B278" s="234"/>
      <c r="C278" s="258" t="s">
        <v>333</v>
      </c>
      <c r="D278" s="234"/>
      <c r="E278" s="259" t="s">
        <v>733</v>
      </c>
      <c r="F278" s="234"/>
      <c r="G278" s="234"/>
      <c r="H278" s="260"/>
      <c r="I278" s="234"/>
      <c r="J278" s="234"/>
    </row>
    <row r="279" spans="1:10" ht="12" customHeight="1" x14ac:dyDescent="0.2">
      <c r="A279" s="203"/>
      <c r="B279" s="251" t="s">
        <v>734</v>
      </c>
      <c r="C279" s="251" t="s">
        <v>329</v>
      </c>
      <c r="D279" s="252" t="s">
        <v>735</v>
      </c>
      <c r="E279" s="253" t="s">
        <v>736</v>
      </c>
      <c r="F279" s="254" t="s">
        <v>87</v>
      </c>
      <c r="G279" s="255">
        <v>10</v>
      </c>
      <c r="H279" s="256"/>
      <c r="I279" s="257">
        <f>ROUND(H279*G279,2)</f>
        <v>0</v>
      </c>
      <c r="J279" s="253" t="s">
        <v>332</v>
      </c>
    </row>
    <row r="280" spans="1:10" ht="12" customHeight="1" x14ac:dyDescent="0.2">
      <c r="A280" s="203"/>
      <c r="B280" s="234"/>
      <c r="C280" s="258" t="s">
        <v>333</v>
      </c>
      <c r="D280" s="234"/>
      <c r="E280" s="259" t="s">
        <v>737</v>
      </c>
      <c r="F280" s="234"/>
      <c r="G280" s="234"/>
      <c r="H280" s="260"/>
      <c r="I280" s="234"/>
      <c r="J280" s="234"/>
    </row>
    <row r="281" spans="1:10" ht="12" customHeight="1" x14ac:dyDescent="0.3">
      <c r="A281" s="244"/>
      <c r="B281" s="245"/>
      <c r="C281" s="246" t="s">
        <v>327</v>
      </c>
      <c r="D281" s="249" t="s">
        <v>233</v>
      </c>
      <c r="E281" s="249" t="s">
        <v>738</v>
      </c>
      <c r="F281" s="245"/>
      <c r="G281" s="245"/>
      <c r="H281" s="285"/>
      <c r="I281" s="250">
        <f>BJ281</f>
        <v>0</v>
      </c>
      <c r="J281" s="245"/>
    </row>
    <row r="282" spans="1:10" ht="12" customHeight="1" x14ac:dyDescent="0.2">
      <c r="A282" s="203"/>
      <c r="B282" s="251" t="s">
        <v>143</v>
      </c>
      <c r="C282" s="251" t="s">
        <v>329</v>
      </c>
      <c r="D282" s="252" t="s">
        <v>739</v>
      </c>
      <c r="E282" s="253" t="s">
        <v>740</v>
      </c>
      <c r="F282" s="254" t="s">
        <v>210</v>
      </c>
      <c r="G282" s="255">
        <v>15</v>
      </c>
      <c r="H282" s="256"/>
      <c r="I282" s="257">
        <f>ROUND(H282*G282,2)</f>
        <v>0</v>
      </c>
      <c r="J282" s="253" t="s">
        <v>332</v>
      </c>
    </row>
    <row r="283" spans="1:10" ht="12" customHeight="1" x14ac:dyDescent="0.2">
      <c r="A283" s="203"/>
      <c r="B283" s="234"/>
      <c r="C283" s="258" t="s">
        <v>333</v>
      </c>
      <c r="D283" s="234"/>
      <c r="E283" s="259" t="s">
        <v>741</v>
      </c>
      <c r="F283" s="234"/>
      <c r="G283" s="234"/>
      <c r="H283" s="260"/>
      <c r="I283" s="234"/>
      <c r="J283" s="234"/>
    </row>
    <row r="284" spans="1:10" ht="12" customHeight="1" x14ac:dyDescent="0.2">
      <c r="A284" s="203"/>
      <c r="B284" s="251" t="s">
        <v>164</v>
      </c>
      <c r="C284" s="251" t="s">
        <v>329</v>
      </c>
      <c r="D284" s="252" t="s">
        <v>742</v>
      </c>
      <c r="E284" s="253" t="s">
        <v>743</v>
      </c>
      <c r="F284" s="254" t="s">
        <v>210</v>
      </c>
      <c r="G284" s="255">
        <v>15</v>
      </c>
      <c r="H284" s="256"/>
      <c r="I284" s="257">
        <f>ROUND(H284*G284,2)</f>
        <v>0</v>
      </c>
      <c r="J284" s="253" t="s">
        <v>332</v>
      </c>
    </row>
    <row r="285" spans="1:10" ht="12" customHeight="1" x14ac:dyDescent="0.2">
      <c r="A285" s="203"/>
      <c r="B285" s="234"/>
      <c r="C285" s="258" t="s">
        <v>333</v>
      </c>
      <c r="D285" s="234"/>
      <c r="E285" s="259" t="s">
        <v>744</v>
      </c>
      <c r="F285" s="234"/>
      <c r="G285" s="234"/>
      <c r="H285" s="260"/>
      <c r="I285" s="234"/>
      <c r="J285" s="234"/>
    </row>
    <row r="286" spans="1:10" ht="12" customHeight="1" x14ac:dyDescent="0.35">
      <c r="A286" s="244"/>
      <c r="B286" s="245"/>
      <c r="C286" s="246" t="s">
        <v>327</v>
      </c>
      <c r="D286" s="247" t="s">
        <v>30</v>
      </c>
      <c r="E286" s="247" t="s">
        <v>745</v>
      </c>
      <c r="F286" s="245"/>
      <c r="G286" s="245"/>
      <c r="H286" s="285"/>
      <c r="I286" s="248">
        <f>SUM(I287)</f>
        <v>0</v>
      </c>
      <c r="J286" s="245"/>
    </row>
    <row r="287" spans="1:10" ht="12" customHeight="1" x14ac:dyDescent="0.2">
      <c r="A287" s="203"/>
      <c r="B287" s="251" t="s">
        <v>746</v>
      </c>
      <c r="C287" s="251" t="s">
        <v>329</v>
      </c>
      <c r="D287" s="252" t="s">
        <v>747</v>
      </c>
      <c r="E287" s="253" t="s">
        <v>748</v>
      </c>
      <c r="F287" s="254" t="s">
        <v>749</v>
      </c>
      <c r="G287" s="255">
        <v>40</v>
      </c>
      <c r="H287" s="256"/>
      <c r="I287" s="257">
        <f>ROUND(H287*G287,2)</f>
        <v>0</v>
      </c>
      <c r="J287" s="253" t="s">
        <v>332</v>
      </c>
    </row>
    <row r="288" spans="1:10" ht="12" customHeight="1" x14ac:dyDescent="0.2">
      <c r="A288" s="203"/>
      <c r="B288" s="234"/>
      <c r="C288" s="258" t="s">
        <v>333</v>
      </c>
      <c r="D288" s="234"/>
      <c r="E288" s="259" t="s">
        <v>750</v>
      </c>
      <c r="F288" s="234"/>
      <c r="G288" s="234"/>
      <c r="H288" s="260"/>
      <c r="I288" s="234"/>
      <c r="J288" s="234"/>
    </row>
    <row r="289" spans="1:10" ht="12" customHeight="1" x14ac:dyDescent="0.35">
      <c r="A289" s="244"/>
      <c r="B289" s="245"/>
      <c r="C289" s="246" t="s">
        <v>327</v>
      </c>
      <c r="D289" s="247" t="s">
        <v>751</v>
      </c>
      <c r="E289" s="247" t="s">
        <v>752</v>
      </c>
      <c r="F289" s="245"/>
      <c r="G289" s="245"/>
      <c r="H289" s="285"/>
      <c r="I289" s="248">
        <f>I290+I293</f>
        <v>0</v>
      </c>
      <c r="J289" s="245"/>
    </row>
    <row r="290" spans="1:10" ht="12" customHeight="1" x14ac:dyDescent="0.3">
      <c r="A290" s="244"/>
      <c r="B290" s="245"/>
      <c r="C290" s="246" t="s">
        <v>327</v>
      </c>
      <c r="D290" s="249" t="s">
        <v>753</v>
      </c>
      <c r="E290" s="249" t="s">
        <v>754</v>
      </c>
      <c r="F290" s="245"/>
      <c r="G290" s="245"/>
      <c r="H290" s="285"/>
      <c r="I290" s="250">
        <f>SUM(I291)</f>
        <v>0</v>
      </c>
      <c r="J290" s="245"/>
    </row>
    <row r="291" spans="1:10" ht="12" customHeight="1" x14ac:dyDescent="0.2">
      <c r="A291" s="203"/>
      <c r="B291" s="251" t="s">
        <v>178</v>
      </c>
      <c r="C291" s="251" t="s">
        <v>329</v>
      </c>
      <c r="D291" s="252" t="s">
        <v>755</v>
      </c>
      <c r="E291" s="253" t="s">
        <v>756</v>
      </c>
      <c r="F291" s="254" t="s">
        <v>674</v>
      </c>
      <c r="G291" s="255">
        <v>1</v>
      </c>
      <c r="H291" s="256"/>
      <c r="I291" s="257">
        <f>ROUND(H291*G291,2)</f>
        <v>0</v>
      </c>
      <c r="J291" s="253" t="s">
        <v>332</v>
      </c>
    </row>
    <row r="292" spans="1:10" ht="12" customHeight="1" x14ac:dyDescent="0.2">
      <c r="A292" s="203"/>
      <c r="B292" s="234"/>
      <c r="C292" s="258" t="s">
        <v>333</v>
      </c>
      <c r="D292" s="234"/>
      <c r="E292" s="259" t="s">
        <v>756</v>
      </c>
      <c r="F292" s="234"/>
      <c r="G292" s="234"/>
      <c r="H292" s="260"/>
      <c r="I292" s="234"/>
      <c r="J292" s="234"/>
    </row>
    <row r="293" spans="1:10" ht="12" customHeight="1" x14ac:dyDescent="0.3">
      <c r="A293" s="244"/>
      <c r="B293" s="245"/>
      <c r="C293" s="246" t="s">
        <v>327</v>
      </c>
      <c r="D293" s="249" t="s">
        <v>757</v>
      </c>
      <c r="E293" s="249" t="s">
        <v>758</v>
      </c>
      <c r="F293" s="245"/>
      <c r="G293" s="245"/>
      <c r="H293" s="285"/>
      <c r="I293" s="250">
        <f>SUM(I294)</f>
        <v>0</v>
      </c>
      <c r="J293" s="245"/>
    </row>
    <row r="294" spans="1:10" ht="12" customHeight="1" x14ac:dyDescent="0.2">
      <c r="A294" s="203"/>
      <c r="B294" s="251" t="s">
        <v>759</v>
      </c>
      <c r="C294" s="251" t="s">
        <v>329</v>
      </c>
      <c r="D294" s="252" t="s">
        <v>760</v>
      </c>
      <c r="E294" s="253" t="s">
        <v>761</v>
      </c>
      <c r="F294" s="254" t="s">
        <v>674</v>
      </c>
      <c r="G294" s="255">
        <v>1</v>
      </c>
      <c r="H294" s="256"/>
      <c r="I294" s="257">
        <f>ROUND(H294*G294,2)</f>
        <v>0</v>
      </c>
      <c r="J294" s="253" t="s">
        <v>332</v>
      </c>
    </row>
    <row r="295" spans="1:10" ht="12" customHeight="1" x14ac:dyDescent="0.2">
      <c r="A295" s="203"/>
      <c r="B295" s="234"/>
      <c r="C295" s="258" t="s">
        <v>333</v>
      </c>
      <c r="D295" s="234"/>
      <c r="E295" s="259" t="s">
        <v>762</v>
      </c>
      <c r="F295" s="234"/>
      <c r="G295" s="234"/>
      <c r="H295" s="234"/>
      <c r="I295" s="234"/>
      <c r="J295" s="234"/>
    </row>
    <row r="296" spans="1:10" ht="12" customHeight="1" x14ac:dyDescent="0.2">
      <c r="A296" s="227"/>
      <c r="B296" s="228"/>
      <c r="C296" s="228"/>
      <c r="D296" s="228"/>
      <c r="E296" s="228"/>
      <c r="F296" s="228"/>
      <c r="G296" s="228"/>
      <c r="H296" s="228"/>
      <c r="I296" s="228"/>
      <c r="J296" s="228"/>
    </row>
  </sheetData>
  <sheetProtection password="CC49" sheet="1" objects="1" scenarios="1"/>
  <mergeCells count="5">
    <mergeCell ref="D1:G1"/>
    <mergeCell ref="D3:G3"/>
    <mergeCell ref="I7:I8"/>
    <mergeCell ref="D38:G38"/>
    <mergeCell ref="D40:G40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06"/>
  <sheetViews>
    <sheetView view="pageBreakPreview" zoomScaleNormal="100" zoomScaleSheetLayoutView="100" workbookViewId="0">
      <selection activeCell="B8" sqref="B8"/>
    </sheetView>
  </sheetViews>
  <sheetFormatPr defaultColWidth="11.5703125" defaultRowHeight="12.75" x14ac:dyDescent="0.2"/>
  <cols>
    <col min="1" max="1" width="3.85546875" style="344" customWidth="1"/>
    <col min="2" max="2" width="30.85546875" style="344" customWidth="1"/>
    <col min="3" max="3" width="3.140625" style="342" customWidth="1"/>
    <col min="4" max="4" width="15" style="342" customWidth="1"/>
    <col min="5" max="5" width="10.5703125" style="410" customWidth="1"/>
    <col min="6" max="6" width="13.42578125" style="410" customWidth="1"/>
    <col min="7" max="7" width="6.7109375" style="410" customWidth="1"/>
    <col min="8" max="8" width="8.28515625" style="344" customWidth="1"/>
    <col min="9" max="9" width="7.140625" style="344" customWidth="1"/>
    <col min="10" max="10" width="6.5703125" style="410" customWidth="1"/>
    <col min="11" max="11" width="8" style="410" customWidth="1"/>
    <col min="12" max="12" width="12.42578125" style="410" customWidth="1"/>
    <col min="13" max="13" width="11.28515625" style="344" customWidth="1"/>
    <col min="14" max="14" width="20.42578125" style="344" customWidth="1"/>
    <col min="15" max="15" width="16.42578125" style="344" customWidth="1"/>
    <col min="16" max="16" width="12.7109375" style="344" customWidth="1"/>
    <col min="17" max="17" width="25.28515625" style="344" customWidth="1"/>
    <col min="18" max="256" width="11.5703125" style="344"/>
  </cols>
  <sheetData>
    <row r="1" spans="1:256" ht="51.75" thickBot="1" x14ac:dyDescent="0.25">
      <c r="A1" s="286" t="s">
        <v>763</v>
      </c>
      <c r="B1" s="287" t="s">
        <v>764</v>
      </c>
      <c r="C1" s="287" t="s">
        <v>76</v>
      </c>
      <c r="D1" s="287" t="s">
        <v>765</v>
      </c>
      <c r="E1" s="288" t="s">
        <v>766</v>
      </c>
      <c r="F1" s="288" t="s">
        <v>767</v>
      </c>
      <c r="G1" s="289" t="s">
        <v>768</v>
      </c>
      <c r="H1" s="289" t="s">
        <v>769</v>
      </c>
      <c r="I1" s="287" t="s">
        <v>770</v>
      </c>
      <c r="J1" s="290" t="s">
        <v>771</v>
      </c>
      <c r="K1" s="290" t="s">
        <v>772</v>
      </c>
      <c r="L1" s="291" t="s">
        <v>773</v>
      </c>
      <c r="M1" s="292" t="s">
        <v>774</v>
      </c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293"/>
      <c r="FF1" s="293"/>
      <c r="FG1" s="293"/>
      <c r="FH1" s="293"/>
      <c r="FI1" s="293"/>
      <c r="FJ1" s="293"/>
      <c r="FK1" s="293"/>
      <c r="FL1" s="293"/>
      <c r="FM1" s="293"/>
      <c r="FN1" s="293"/>
      <c r="FO1" s="293"/>
      <c r="FP1" s="293"/>
      <c r="FQ1" s="293"/>
      <c r="FR1" s="293"/>
      <c r="FS1" s="293"/>
      <c r="FT1" s="293"/>
      <c r="FU1" s="293"/>
      <c r="FV1" s="293"/>
      <c r="FW1" s="293"/>
      <c r="FX1" s="293"/>
      <c r="FY1" s="293"/>
      <c r="FZ1" s="293"/>
      <c r="GA1" s="293"/>
      <c r="GB1" s="293"/>
      <c r="GC1" s="293"/>
      <c r="GD1" s="293"/>
      <c r="GE1" s="293"/>
      <c r="GF1" s="293"/>
      <c r="GG1" s="293"/>
      <c r="GH1" s="293"/>
      <c r="GI1" s="293"/>
      <c r="GJ1" s="293"/>
      <c r="GK1" s="293"/>
      <c r="GL1" s="293"/>
      <c r="GM1" s="293"/>
      <c r="GN1" s="293"/>
      <c r="GO1" s="293"/>
      <c r="GP1" s="293"/>
      <c r="GQ1" s="293"/>
      <c r="GR1" s="293"/>
      <c r="GS1" s="293"/>
      <c r="GT1" s="293"/>
      <c r="GU1" s="293"/>
      <c r="GV1" s="293"/>
      <c r="GW1" s="293"/>
      <c r="GX1" s="293"/>
      <c r="GY1" s="293"/>
      <c r="GZ1" s="293"/>
      <c r="HA1" s="293"/>
      <c r="HB1" s="293"/>
      <c r="HC1" s="293"/>
      <c r="HD1" s="293"/>
      <c r="HE1" s="293"/>
      <c r="HF1" s="293"/>
      <c r="HG1" s="293"/>
      <c r="HH1" s="293"/>
      <c r="HI1" s="293"/>
      <c r="HJ1" s="293"/>
      <c r="HK1" s="293"/>
      <c r="HL1" s="293"/>
      <c r="HM1" s="293"/>
      <c r="HN1" s="293"/>
      <c r="HO1" s="293"/>
      <c r="HP1" s="293"/>
      <c r="HQ1" s="293"/>
      <c r="HR1" s="293"/>
      <c r="HS1" s="293"/>
      <c r="HT1" s="293"/>
      <c r="HU1" s="293"/>
      <c r="HV1" s="293"/>
      <c r="HW1" s="293"/>
      <c r="HX1" s="293"/>
      <c r="HY1" s="293"/>
      <c r="HZ1" s="293"/>
      <c r="IA1" s="293"/>
      <c r="IB1" s="293"/>
      <c r="IC1" s="293"/>
      <c r="ID1" s="293"/>
      <c r="IE1" s="293"/>
      <c r="IF1" s="293"/>
      <c r="IG1" s="293"/>
      <c r="IH1" s="293"/>
      <c r="II1" s="293"/>
      <c r="IJ1" s="293"/>
      <c r="IK1" s="293"/>
      <c r="IL1" s="293"/>
      <c r="IM1" s="293"/>
      <c r="IN1" s="293"/>
      <c r="IO1" s="293"/>
      <c r="IP1" s="293"/>
      <c r="IQ1" s="293"/>
      <c r="IR1" s="293"/>
      <c r="IS1" s="293"/>
      <c r="IT1" s="293"/>
      <c r="IU1" s="293"/>
      <c r="IV1" s="293"/>
    </row>
    <row r="2" spans="1:256" x14ac:dyDescent="0.2">
      <c r="A2" s="294"/>
      <c r="B2" s="295"/>
      <c r="C2" s="294"/>
      <c r="D2" s="294"/>
      <c r="E2" s="296"/>
      <c r="F2" s="296"/>
      <c r="G2" s="297"/>
      <c r="H2" s="297"/>
      <c r="I2" s="294"/>
      <c r="J2" s="297"/>
      <c r="K2" s="297"/>
      <c r="L2" s="294"/>
      <c r="M2" s="294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spans="1:256" x14ac:dyDescent="0.2">
      <c r="A3" s="294"/>
      <c r="B3" s="298" t="s">
        <v>775</v>
      </c>
      <c r="C3" s="294"/>
      <c r="D3" s="294"/>
      <c r="E3" s="297"/>
      <c r="F3" s="297"/>
      <c r="G3" s="294"/>
      <c r="H3" s="294"/>
      <c r="I3" s="297"/>
      <c r="J3" s="297"/>
      <c r="K3" s="294"/>
      <c r="L3" s="294"/>
      <c r="M3" s="294"/>
      <c r="N3" s="299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3"/>
      <c r="FM3" s="293"/>
      <c r="FN3" s="293"/>
      <c r="FO3" s="293"/>
      <c r="FP3" s="293"/>
      <c r="FQ3" s="293"/>
      <c r="FR3" s="293"/>
      <c r="FS3" s="293"/>
      <c r="FT3" s="293"/>
      <c r="FU3" s="293"/>
      <c r="FV3" s="293"/>
      <c r="FW3" s="293"/>
      <c r="FX3" s="293"/>
      <c r="FY3" s="293"/>
      <c r="FZ3" s="293"/>
      <c r="GA3" s="293"/>
      <c r="GB3" s="293"/>
      <c r="GC3" s="293"/>
      <c r="GD3" s="293"/>
      <c r="GE3" s="293"/>
      <c r="GF3" s="293"/>
      <c r="GG3" s="293"/>
      <c r="GH3" s="293"/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93"/>
      <c r="GT3" s="293"/>
      <c r="GU3" s="293"/>
      <c r="GV3" s="293"/>
      <c r="GW3" s="293"/>
      <c r="GX3" s="293"/>
      <c r="GY3" s="293"/>
      <c r="GZ3" s="293"/>
      <c r="HA3" s="293"/>
      <c r="HB3" s="293"/>
      <c r="HC3" s="293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293"/>
      <c r="HO3" s="293"/>
      <c r="HP3" s="293"/>
      <c r="HQ3" s="293"/>
      <c r="HR3" s="293"/>
      <c r="HS3" s="293"/>
      <c r="HT3" s="293"/>
      <c r="HU3" s="293"/>
      <c r="HV3" s="293"/>
      <c r="HW3" s="293"/>
      <c r="HX3" s="293"/>
      <c r="HY3" s="293"/>
      <c r="HZ3" s="293"/>
      <c r="IA3" s="293"/>
      <c r="IB3" s="293"/>
      <c r="IC3" s="293"/>
      <c r="ID3" s="293"/>
      <c r="IE3" s="293"/>
      <c r="IF3" s="293"/>
      <c r="IG3" s="293"/>
      <c r="IH3" s="293"/>
      <c r="II3" s="293"/>
      <c r="IJ3" s="293"/>
      <c r="IK3" s="293"/>
      <c r="IL3" s="293"/>
      <c r="IM3" s="293"/>
      <c r="IN3" s="293"/>
      <c r="IO3" s="293"/>
      <c r="IP3" s="293"/>
      <c r="IQ3" s="293"/>
      <c r="IR3" s="293"/>
      <c r="IS3" s="293"/>
      <c r="IT3" s="293"/>
      <c r="IU3" s="293"/>
      <c r="IV3" s="293"/>
    </row>
    <row r="4" spans="1:256" x14ac:dyDescent="0.2">
      <c r="A4" s="300"/>
      <c r="B4" s="301"/>
      <c r="C4" s="300"/>
      <c r="D4" s="300"/>
      <c r="E4" s="302"/>
      <c r="F4" s="302"/>
      <c r="G4" s="300"/>
      <c r="H4" s="300"/>
      <c r="I4" s="302"/>
      <c r="J4" s="302"/>
      <c r="K4" s="300"/>
      <c r="L4" s="300"/>
      <c r="M4" s="300"/>
      <c r="N4" s="303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304"/>
      <c r="FH4" s="304"/>
      <c r="FI4" s="304"/>
      <c r="FJ4" s="304"/>
      <c r="FK4" s="304"/>
      <c r="FL4" s="304"/>
      <c r="FM4" s="304"/>
      <c r="FN4" s="304"/>
      <c r="FO4" s="304"/>
      <c r="FP4" s="304"/>
      <c r="FQ4" s="304"/>
      <c r="FR4" s="304"/>
      <c r="FS4" s="304"/>
      <c r="FT4" s="304"/>
      <c r="FU4" s="304"/>
      <c r="FV4" s="304"/>
      <c r="FW4" s="304"/>
      <c r="FX4" s="304"/>
      <c r="FY4" s="304"/>
      <c r="FZ4" s="304"/>
      <c r="GA4" s="304"/>
      <c r="GB4" s="304"/>
      <c r="GC4" s="304"/>
      <c r="GD4" s="304"/>
      <c r="GE4" s="304"/>
      <c r="GF4" s="304"/>
      <c r="GG4" s="304"/>
      <c r="GH4" s="304"/>
      <c r="GI4" s="304"/>
      <c r="GJ4" s="304"/>
      <c r="GK4" s="304"/>
      <c r="GL4" s="304"/>
      <c r="GM4" s="304"/>
      <c r="GN4" s="304"/>
      <c r="GO4" s="304"/>
      <c r="GP4" s="304"/>
      <c r="GQ4" s="304"/>
      <c r="GR4" s="304"/>
      <c r="GS4" s="304"/>
      <c r="GT4" s="304"/>
      <c r="GU4" s="304"/>
      <c r="GV4" s="304"/>
      <c r="GW4" s="304"/>
      <c r="GX4" s="304"/>
      <c r="GY4" s="304"/>
      <c r="GZ4" s="304"/>
      <c r="HA4" s="304"/>
      <c r="HB4" s="304"/>
      <c r="HC4" s="304"/>
      <c r="HD4" s="304"/>
      <c r="HE4" s="304"/>
      <c r="HF4" s="304"/>
      <c r="HG4" s="304"/>
      <c r="HH4" s="304"/>
      <c r="HI4" s="304"/>
      <c r="HJ4" s="304"/>
      <c r="HK4" s="304"/>
      <c r="HL4" s="304"/>
      <c r="HM4" s="304"/>
      <c r="HN4" s="304"/>
      <c r="HO4" s="304"/>
      <c r="HP4" s="304"/>
      <c r="HQ4" s="304"/>
      <c r="HR4" s="304"/>
      <c r="HS4" s="304"/>
      <c r="HT4" s="304"/>
      <c r="HU4" s="304"/>
      <c r="HV4" s="304"/>
      <c r="HW4" s="304"/>
      <c r="HX4" s="304"/>
      <c r="HY4" s="304"/>
      <c r="HZ4" s="304"/>
      <c r="IA4" s="304"/>
      <c r="IB4" s="304"/>
      <c r="IC4" s="304"/>
      <c r="ID4" s="304"/>
      <c r="IE4" s="304"/>
      <c r="IF4" s="304"/>
      <c r="IG4" s="304"/>
      <c r="IH4" s="304"/>
      <c r="II4" s="304"/>
      <c r="IJ4" s="304"/>
      <c r="IK4" s="304"/>
      <c r="IL4" s="304"/>
      <c r="IM4" s="304"/>
      <c r="IN4" s="304"/>
      <c r="IO4" s="304"/>
      <c r="IP4" s="304"/>
      <c r="IQ4" s="304"/>
      <c r="IR4" s="304"/>
      <c r="IS4" s="304"/>
      <c r="IT4" s="304"/>
      <c r="IU4" s="304"/>
      <c r="IV4" s="304"/>
    </row>
    <row r="5" spans="1:256" x14ac:dyDescent="0.2">
      <c r="A5" s="294"/>
      <c r="B5" s="295" t="s">
        <v>776</v>
      </c>
      <c r="C5" s="294"/>
      <c r="D5" s="294"/>
      <c r="E5" s="296"/>
      <c r="F5" s="305"/>
      <c r="G5" s="297"/>
      <c r="H5" s="297"/>
      <c r="I5" s="294"/>
      <c r="J5" s="297"/>
      <c r="K5" s="297"/>
      <c r="L5" s="294"/>
      <c r="M5" s="294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3"/>
      <c r="EO5" s="293"/>
      <c r="EP5" s="293"/>
      <c r="EQ5" s="293"/>
      <c r="ER5" s="293"/>
      <c r="ES5" s="293"/>
      <c r="ET5" s="293"/>
      <c r="EU5" s="293"/>
      <c r="EV5" s="293"/>
      <c r="EW5" s="293"/>
      <c r="EX5" s="293"/>
      <c r="EY5" s="293"/>
      <c r="EZ5" s="293"/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3"/>
      <c r="FL5" s="293"/>
      <c r="FM5" s="293"/>
      <c r="FN5" s="293"/>
      <c r="FO5" s="293"/>
      <c r="FP5" s="293"/>
      <c r="FQ5" s="293"/>
      <c r="FR5" s="293"/>
      <c r="FS5" s="293"/>
      <c r="FT5" s="293"/>
      <c r="FU5" s="293"/>
      <c r="FV5" s="293"/>
      <c r="FW5" s="293"/>
      <c r="FX5" s="293"/>
      <c r="FY5" s="293"/>
      <c r="FZ5" s="293"/>
      <c r="GA5" s="293"/>
      <c r="GB5" s="293"/>
      <c r="GC5" s="293"/>
      <c r="GD5" s="293"/>
      <c r="GE5" s="293"/>
      <c r="GF5" s="293"/>
      <c r="GG5" s="293"/>
      <c r="GH5" s="293"/>
      <c r="GI5" s="293"/>
      <c r="GJ5" s="293"/>
      <c r="GK5" s="293"/>
      <c r="GL5" s="293"/>
      <c r="GM5" s="293"/>
      <c r="GN5" s="293"/>
      <c r="GO5" s="293"/>
      <c r="GP5" s="293"/>
      <c r="GQ5" s="293"/>
      <c r="GR5" s="293"/>
      <c r="GS5" s="293"/>
      <c r="GT5" s="293"/>
      <c r="GU5" s="293"/>
      <c r="GV5" s="293"/>
      <c r="GW5" s="293"/>
      <c r="GX5" s="293"/>
      <c r="GY5" s="293"/>
      <c r="GZ5" s="293"/>
      <c r="HA5" s="293"/>
      <c r="HB5" s="293"/>
      <c r="HC5" s="293"/>
      <c r="HD5" s="293"/>
      <c r="HE5" s="293"/>
      <c r="HF5" s="293"/>
      <c r="HG5" s="293"/>
      <c r="HH5" s="293"/>
      <c r="HI5" s="293"/>
      <c r="HJ5" s="293"/>
      <c r="HK5" s="293"/>
      <c r="HL5" s="293"/>
      <c r="HM5" s="293"/>
      <c r="HN5" s="293"/>
      <c r="HO5" s="293"/>
      <c r="HP5" s="293"/>
      <c r="HQ5" s="293"/>
      <c r="HR5" s="293"/>
      <c r="HS5" s="293"/>
      <c r="HT5" s="293"/>
      <c r="HU5" s="293"/>
      <c r="HV5" s="293"/>
      <c r="HW5" s="293"/>
      <c r="HX5" s="293"/>
      <c r="HY5" s="293"/>
      <c r="HZ5" s="293"/>
      <c r="IA5" s="293"/>
      <c r="IB5" s="293"/>
      <c r="IC5" s="293"/>
      <c r="ID5" s="293"/>
      <c r="IE5" s="293"/>
      <c r="IF5" s="293"/>
      <c r="IG5" s="293"/>
      <c r="IH5" s="293"/>
      <c r="II5" s="293"/>
      <c r="IJ5" s="293"/>
      <c r="IK5" s="293"/>
      <c r="IL5" s="293"/>
      <c r="IM5" s="293"/>
      <c r="IN5" s="293"/>
      <c r="IO5" s="293"/>
      <c r="IP5" s="293"/>
      <c r="IQ5" s="293"/>
      <c r="IR5" s="293"/>
      <c r="IS5" s="293"/>
      <c r="IT5" s="293"/>
      <c r="IU5" s="293"/>
      <c r="IV5" s="293"/>
    </row>
    <row r="6" spans="1:256" ht="25.5" x14ac:dyDescent="0.2">
      <c r="A6" s="306">
        <v>1</v>
      </c>
      <c r="B6" s="307" t="s">
        <v>777</v>
      </c>
      <c r="C6" s="306">
        <v>1</v>
      </c>
      <c r="D6" s="306" t="s">
        <v>778</v>
      </c>
      <c r="E6" s="308"/>
      <c r="F6" s="309">
        <f>E6*C6</f>
        <v>0</v>
      </c>
      <c r="G6" s="310">
        <v>24</v>
      </c>
      <c r="H6" s="310">
        <f>G6*C6</f>
        <v>24</v>
      </c>
      <c r="I6" s="306" t="s">
        <v>779</v>
      </c>
      <c r="J6" s="310"/>
      <c r="K6" s="310"/>
      <c r="L6" s="310" t="s">
        <v>780</v>
      </c>
      <c r="M6" s="311" t="s">
        <v>781</v>
      </c>
      <c r="N6" s="312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  <c r="HM6" s="307"/>
      <c r="HN6" s="307"/>
      <c r="HO6" s="307"/>
      <c r="HP6" s="307"/>
      <c r="HQ6" s="307"/>
      <c r="HR6" s="307"/>
      <c r="HS6" s="307"/>
      <c r="HT6" s="307"/>
      <c r="HU6" s="307"/>
      <c r="HV6" s="307"/>
      <c r="HW6" s="307"/>
      <c r="HX6" s="307"/>
      <c r="HY6" s="307"/>
      <c r="HZ6" s="307"/>
      <c r="IA6" s="307"/>
      <c r="IB6" s="307"/>
      <c r="IC6" s="307"/>
      <c r="ID6" s="307"/>
      <c r="IE6" s="307"/>
      <c r="IF6" s="307"/>
      <c r="IG6" s="307"/>
      <c r="IH6" s="307"/>
      <c r="II6" s="307"/>
      <c r="IJ6" s="307"/>
      <c r="IK6" s="307"/>
      <c r="IL6" s="307"/>
      <c r="IM6" s="307"/>
      <c r="IN6" s="307"/>
      <c r="IO6" s="307"/>
      <c r="IP6" s="307"/>
      <c r="IQ6" s="307"/>
      <c r="IR6" s="307"/>
      <c r="IS6" s="307"/>
      <c r="IT6" s="307"/>
      <c r="IU6" s="307"/>
      <c r="IV6" s="307"/>
    </row>
    <row r="7" spans="1:256" x14ac:dyDescent="0.2">
      <c r="A7" s="313" t="s">
        <v>782</v>
      </c>
      <c r="B7" s="314" t="s">
        <v>783</v>
      </c>
      <c r="C7" s="313">
        <v>1</v>
      </c>
      <c r="D7" s="313" t="s">
        <v>784</v>
      </c>
      <c r="E7" s="315"/>
      <c r="F7" s="316">
        <f t="shared" ref="F7:F21" si="0">E7*C7</f>
        <v>0</v>
      </c>
      <c r="G7" s="317"/>
      <c r="H7" s="317"/>
      <c r="I7" s="318"/>
      <c r="J7" s="317"/>
      <c r="K7" s="317"/>
      <c r="L7" s="317"/>
      <c r="M7" s="319"/>
      <c r="N7" s="320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4"/>
      <c r="FL7" s="314"/>
      <c r="FM7" s="314"/>
      <c r="FN7" s="314"/>
      <c r="FO7" s="314"/>
      <c r="FP7" s="314"/>
      <c r="FQ7" s="314"/>
      <c r="FR7" s="314"/>
      <c r="FS7" s="314"/>
      <c r="FT7" s="314"/>
      <c r="FU7" s="314"/>
      <c r="FV7" s="314"/>
      <c r="FW7" s="314"/>
      <c r="FX7" s="314"/>
      <c r="FY7" s="314"/>
      <c r="FZ7" s="314"/>
      <c r="GA7" s="314"/>
      <c r="GB7" s="314"/>
      <c r="GC7" s="314"/>
      <c r="GD7" s="314"/>
      <c r="GE7" s="314"/>
      <c r="GF7" s="314"/>
      <c r="GG7" s="314"/>
      <c r="GH7" s="314"/>
      <c r="GI7" s="314"/>
      <c r="GJ7" s="314"/>
      <c r="GK7" s="314"/>
      <c r="GL7" s="314"/>
      <c r="GM7" s="314"/>
      <c r="GN7" s="314"/>
      <c r="GO7" s="314"/>
      <c r="GP7" s="314"/>
      <c r="GQ7" s="314"/>
      <c r="GR7" s="314"/>
      <c r="GS7" s="314"/>
      <c r="GT7" s="314"/>
      <c r="GU7" s="314"/>
      <c r="GV7" s="314"/>
      <c r="GW7" s="314"/>
      <c r="GX7" s="314"/>
      <c r="GY7" s="314"/>
      <c r="GZ7" s="314"/>
      <c r="HA7" s="314"/>
      <c r="HB7" s="314"/>
      <c r="HC7" s="314"/>
      <c r="HD7" s="314"/>
      <c r="HE7" s="314"/>
      <c r="HF7" s="314"/>
      <c r="HG7" s="314"/>
      <c r="HH7" s="314"/>
      <c r="HI7" s="314"/>
      <c r="HJ7" s="314"/>
      <c r="HK7" s="314"/>
      <c r="HL7" s="314"/>
      <c r="HM7" s="314"/>
      <c r="HN7" s="314"/>
      <c r="HO7" s="314"/>
      <c r="HP7" s="314"/>
      <c r="HQ7" s="314"/>
      <c r="HR7" s="314"/>
      <c r="HS7" s="314"/>
      <c r="HT7" s="314"/>
      <c r="HU7" s="314"/>
      <c r="HV7" s="314"/>
      <c r="HW7" s="314"/>
      <c r="HX7" s="314"/>
      <c r="HY7" s="314"/>
      <c r="HZ7" s="314"/>
      <c r="IA7" s="314"/>
      <c r="IB7" s="314"/>
      <c r="IC7" s="314"/>
      <c r="ID7" s="314"/>
      <c r="IE7" s="314"/>
      <c r="IF7" s="314"/>
      <c r="IG7" s="314"/>
      <c r="IH7" s="314"/>
      <c r="II7" s="314"/>
      <c r="IJ7" s="314"/>
      <c r="IK7" s="314"/>
      <c r="IL7" s="314"/>
      <c r="IM7" s="314"/>
      <c r="IN7" s="314"/>
      <c r="IO7" s="314"/>
      <c r="IP7" s="314"/>
      <c r="IQ7" s="314"/>
      <c r="IR7" s="314"/>
      <c r="IS7" s="314"/>
      <c r="IT7" s="314"/>
      <c r="IU7" s="314"/>
      <c r="IV7" s="314"/>
    </row>
    <row r="8" spans="1:256" x14ac:dyDescent="0.2">
      <c r="A8" s="306" t="s">
        <v>785</v>
      </c>
      <c r="B8" s="307" t="s">
        <v>786</v>
      </c>
      <c r="C8" s="306">
        <v>1</v>
      </c>
      <c r="D8" s="306" t="s">
        <v>787</v>
      </c>
      <c r="E8" s="308"/>
      <c r="F8" s="309">
        <f t="shared" si="0"/>
        <v>0</v>
      </c>
      <c r="G8" s="310"/>
      <c r="H8" s="310"/>
      <c r="I8" s="306"/>
      <c r="J8" s="310"/>
      <c r="K8" s="310"/>
      <c r="L8" s="310"/>
      <c r="M8" s="311" t="s">
        <v>781</v>
      </c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  <c r="GM8" s="307"/>
      <c r="GN8" s="307"/>
      <c r="GO8" s="307"/>
      <c r="GP8" s="307"/>
      <c r="GQ8" s="307"/>
      <c r="GR8" s="307"/>
      <c r="GS8" s="307"/>
      <c r="GT8" s="307"/>
      <c r="GU8" s="307"/>
      <c r="GV8" s="307"/>
      <c r="GW8" s="307"/>
      <c r="GX8" s="307"/>
      <c r="GY8" s="307"/>
      <c r="GZ8" s="307"/>
      <c r="HA8" s="307"/>
      <c r="HB8" s="307"/>
      <c r="HC8" s="307"/>
      <c r="HD8" s="307"/>
      <c r="HE8" s="307"/>
      <c r="HF8" s="307"/>
      <c r="HG8" s="307"/>
      <c r="HH8" s="307"/>
      <c r="HI8" s="307"/>
      <c r="HJ8" s="307"/>
      <c r="HK8" s="307"/>
      <c r="HL8" s="307"/>
      <c r="HM8" s="307"/>
      <c r="HN8" s="307"/>
      <c r="HO8" s="307"/>
      <c r="HP8" s="307"/>
      <c r="HQ8" s="307"/>
      <c r="HR8" s="307"/>
      <c r="HS8" s="307"/>
      <c r="HT8" s="307"/>
      <c r="HU8" s="307"/>
      <c r="HV8" s="307"/>
      <c r="HW8" s="307"/>
      <c r="HX8" s="307"/>
      <c r="HY8" s="307"/>
      <c r="HZ8" s="307"/>
      <c r="IA8" s="307"/>
      <c r="IB8" s="307"/>
      <c r="IC8" s="307"/>
      <c r="ID8" s="307"/>
      <c r="IE8" s="307"/>
      <c r="IF8" s="307"/>
      <c r="IG8" s="307"/>
      <c r="IH8" s="307"/>
      <c r="II8" s="307"/>
      <c r="IJ8" s="307"/>
      <c r="IK8" s="307"/>
      <c r="IL8" s="307"/>
      <c r="IM8" s="307"/>
      <c r="IN8" s="307"/>
      <c r="IO8" s="307"/>
      <c r="IP8" s="307"/>
      <c r="IQ8" s="307"/>
      <c r="IR8" s="307"/>
      <c r="IS8" s="307"/>
      <c r="IT8" s="307"/>
      <c r="IU8" s="307"/>
      <c r="IV8" s="307"/>
    </row>
    <row r="9" spans="1:256" ht="25.5" x14ac:dyDescent="0.2">
      <c r="A9" s="306">
        <v>2</v>
      </c>
      <c r="B9" s="321" t="s">
        <v>788</v>
      </c>
      <c r="C9" s="306">
        <v>1</v>
      </c>
      <c r="D9" s="306" t="s">
        <v>789</v>
      </c>
      <c r="E9" s="308"/>
      <c r="F9" s="309">
        <f t="shared" si="0"/>
        <v>0</v>
      </c>
      <c r="G9" s="310">
        <v>20</v>
      </c>
      <c r="H9" s="310">
        <f>G9*C9</f>
        <v>20</v>
      </c>
      <c r="I9" s="306" t="s">
        <v>779</v>
      </c>
      <c r="J9" s="310"/>
      <c r="K9" s="310"/>
      <c r="L9" s="310"/>
      <c r="M9" s="311" t="s">
        <v>781</v>
      </c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  <c r="GM9" s="307"/>
      <c r="GN9" s="307"/>
      <c r="GO9" s="307"/>
      <c r="GP9" s="307"/>
      <c r="GQ9" s="307"/>
      <c r="GR9" s="307"/>
      <c r="GS9" s="307"/>
      <c r="GT9" s="307"/>
      <c r="GU9" s="307"/>
      <c r="GV9" s="307"/>
      <c r="GW9" s="307"/>
      <c r="GX9" s="307"/>
      <c r="GY9" s="307"/>
      <c r="GZ9" s="307"/>
      <c r="HA9" s="307"/>
      <c r="HB9" s="307"/>
      <c r="HC9" s="307"/>
      <c r="HD9" s="307"/>
      <c r="HE9" s="307"/>
      <c r="HF9" s="307"/>
      <c r="HG9" s="307"/>
      <c r="HH9" s="307"/>
      <c r="HI9" s="307"/>
      <c r="HJ9" s="307"/>
      <c r="HK9" s="307"/>
      <c r="HL9" s="307"/>
      <c r="HM9" s="307"/>
      <c r="HN9" s="307"/>
      <c r="HO9" s="307"/>
      <c r="HP9" s="307"/>
      <c r="HQ9" s="307"/>
      <c r="HR9" s="307"/>
      <c r="HS9" s="307"/>
      <c r="HT9" s="307"/>
      <c r="HU9" s="307"/>
      <c r="HV9" s="307"/>
      <c r="HW9" s="307"/>
      <c r="HX9" s="307"/>
      <c r="HY9" s="307"/>
      <c r="HZ9" s="307"/>
      <c r="IA9" s="307"/>
      <c r="IB9" s="307"/>
      <c r="IC9" s="307"/>
      <c r="ID9" s="307"/>
      <c r="IE9" s="307"/>
      <c r="IF9" s="307"/>
      <c r="IG9" s="307"/>
      <c r="IH9" s="307"/>
      <c r="II9" s="307"/>
      <c r="IJ9" s="307"/>
      <c r="IK9" s="307"/>
      <c r="IL9" s="307"/>
      <c r="IM9" s="307"/>
      <c r="IN9" s="307"/>
      <c r="IO9" s="307"/>
      <c r="IP9" s="307"/>
      <c r="IQ9" s="307"/>
      <c r="IR9" s="307"/>
      <c r="IS9" s="307"/>
      <c r="IT9" s="307"/>
      <c r="IU9" s="307"/>
      <c r="IV9" s="307"/>
    </row>
    <row r="10" spans="1:256" x14ac:dyDescent="0.2">
      <c r="A10" s="306" t="s">
        <v>790</v>
      </c>
      <c r="B10" s="307" t="s">
        <v>791</v>
      </c>
      <c r="C10" s="306">
        <v>1</v>
      </c>
      <c r="D10" s="306" t="s">
        <v>792</v>
      </c>
      <c r="E10" s="308"/>
      <c r="F10" s="309">
        <f t="shared" si="0"/>
        <v>0</v>
      </c>
      <c r="G10" s="310"/>
      <c r="H10" s="310"/>
      <c r="I10" s="306"/>
      <c r="J10" s="310"/>
      <c r="K10" s="310"/>
      <c r="L10" s="310"/>
      <c r="M10" s="311" t="s">
        <v>781</v>
      </c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307"/>
      <c r="EE10" s="307"/>
      <c r="EF10" s="307"/>
      <c r="EG10" s="307"/>
      <c r="EH10" s="307"/>
      <c r="EI10" s="307"/>
      <c r="EJ10" s="307"/>
      <c r="EK10" s="307"/>
      <c r="EL10" s="307"/>
      <c r="EM10" s="307"/>
      <c r="EN10" s="307"/>
      <c r="EO10" s="307"/>
      <c r="EP10" s="307"/>
      <c r="EQ10" s="307"/>
      <c r="ER10" s="307"/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7"/>
      <c r="FL10" s="307"/>
      <c r="FM10" s="307"/>
      <c r="FN10" s="307"/>
      <c r="FO10" s="307"/>
      <c r="FP10" s="307"/>
      <c r="FQ10" s="307"/>
      <c r="FR10" s="307"/>
      <c r="FS10" s="307"/>
      <c r="FT10" s="307"/>
      <c r="FU10" s="307"/>
      <c r="FV10" s="307"/>
      <c r="FW10" s="307"/>
      <c r="FX10" s="307"/>
      <c r="FY10" s="307"/>
      <c r="FZ10" s="307"/>
      <c r="GA10" s="307"/>
      <c r="GB10" s="307"/>
      <c r="GC10" s="307"/>
      <c r="GD10" s="307"/>
      <c r="GE10" s="307"/>
      <c r="GF10" s="307"/>
      <c r="GG10" s="307"/>
      <c r="GH10" s="307"/>
      <c r="GI10" s="307"/>
      <c r="GJ10" s="307"/>
      <c r="GK10" s="307"/>
      <c r="GL10" s="307"/>
      <c r="GM10" s="307"/>
      <c r="GN10" s="307"/>
      <c r="GO10" s="307"/>
      <c r="GP10" s="307"/>
      <c r="GQ10" s="307"/>
      <c r="GR10" s="307"/>
      <c r="GS10" s="307"/>
      <c r="GT10" s="307"/>
      <c r="GU10" s="307"/>
      <c r="GV10" s="307"/>
      <c r="GW10" s="307"/>
      <c r="GX10" s="307"/>
      <c r="GY10" s="307"/>
      <c r="GZ10" s="307"/>
      <c r="HA10" s="307"/>
      <c r="HB10" s="307"/>
      <c r="HC10" s="307"/>
      <c r="HD10" s="307"/>
      <c r="HE10" s="307"/>
      <c r="HF10" s="307"/>
      <c r="HG10" s="307"/>
      <c r="HH10" s="307"/>
      <c r="HI10" s="307"/>
      <c r="HJ10" s="307"/>
      <c r="HK10" s="307"/>
      <c r="HL10" s="307"/>
      <c r="HM10" s="307"/>
      <c r="HN10" s="307"/>
      <c r="HO10" s="307"/>
      <c r="HP10" s="307"/>
      <c r="HQ10" s="307"/>
      <c r="HR10" s="307"/>
      <c r="HS10" s="307"/>
      <c r="HT10" s="307"/>
      <c r="HU10" s="307"/>
      <c r="HV10" s="307"/>
      <c r="HW10" s="307"/>
      <c r="HX10" s="307"/>
      <c r="HY10" s="307"/>
      <c r="HZ10" s="307"/>
      <c r="IA10" s="307"/>
      <c r="IB10" s="307"/>
      <c r="IC10" s="307"/>
      <c r="ID10" s="307"/>
      <c r="IE10" s="307"/>
      <c r="IF10" s="307"/>
      <c r="IG10" s="307"/>
      <c r="IH10" s="307"/>
      <c r="II10" s="307"/>
      <c r="IJ10" s="307"/>
      <c r="IK10" s="307"/>
      <c r="IL10" s="307"/>
      <c r="IM10" s="307"/>
      <c r="IN10" s="307"/>
      <c r="IO10" s="307"/>
      <c r="IP10" s="307"/>
      <c r="IQ10" s="307"/>
      <c r="IR10" s="307"/>
      <c r="IS10" s="307"/>
      <c r="IT10" s="307"/>
      <c r="IU10" s="307"/>
      <c r="IV10" s="307"/>
    </row>
    <row r="11" spans="1:256" x14ac:dyDescent="0.2">
      <c r="A11" s="322">
        <v>3</v>
      </c>
      <c r="B11" s="321" t="s">
        <v>793</v>
      </c>
      <c r="C11" s="306">
        <v>2</v>
      </c>
      <c r="D11" s="306" t="s">
        <v>794</v>
      </c>
      <c r="E11" s="308"/>
      <c r="F11" s="309">
        <f t="shared" si="0"/>
        <v>0</v>
      </c>
      <c r="G11" s="310">
        <v>4</v>
      </c>
      <c r="H11" s="310">
        <f>G11*C11</f>
        <v>8</v>
      </c>
      <c r="I11" s="306" t="s">
        <v>779</v>
      </c>
      <c r="J11" s="310">
        <v>18</v>
      </c>
      <c r="K11" s="310">
        <f>J11*C11</f>
        <v>36</v>
      </c>
      <c r="L11" s="310"/>
      <c r="M11" s="311" t="s">
        <v>781</v>
      </c>
      <c r="N11" s="307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  <c r="IV11" s="323"/>
    </row>
    <row r="12" spans="1:256" x14ac:dyDescent="0.2">
      <c r="A12" s="306">
        <v>4</v>
      </c>
      <c r="B12" s="324" t="s">
        <v>795</v>
      </c>
      <c r="C12" s="306">
        <v>1</v>
      </c>
      <c r="D12" s="306" t="s">
        <v>796</v>
      </c>
      <c r="E12" s="308"/>
      <c r="F12" s="309">
        <f t="shared" si="0"/>
        <v>0</v>
      </c>
      <c r="G12" s="310"/>
      <c r="H12" s="310"/>
      <c r="I12" s="306"/>
      <c r="J12" s="310">
        <v>30</v>
      </c>
      <c r="K12" s="310">
        <f>J12*C12</f>
        <v>30</v>
      </c>
      <c r="L12" s="310"/>
      <c r="M12" s="311" t="s">
        <v>781</v>
      </c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7"/>
      <c r="DU12" s="307"/>
      <c r="DV12" s="307"/>
      <c r="DW12" s="307"/>
      <c r="DX12" s="307"/>
      <c r="DY12" s="307"/>
      <c r="DZ12" s="307"/>
      <c r="EA12" s="307"/>
      <c r="EB12" s="307"/>
      <c r="EC12" s="307"/>
      <c r="ED12" s="307"/>
      <c r="EE12" s="307"/>
      <c r="EF12" s="307"/>
      <c r="EG12" s="307"/>
      <c r="EH12" s="307"/>
      <c r="EI12" s="307"/>
      <c r="EJ12" s="307"/>
      <c r="EK12" s="307"/>
      <c r="EL12" s="307"/>
      <c r="EM12" s="307"/>
      <c r="EN12" s="307"/>
      <c r="EO12" s="307"/>
      <c r="EP12" s="307"/>
      <c r="EQ12" s="307"/>
      <c r="ER12" s="307"/>
      <c r="ES12" s="307"/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7"/>
      <c r="FL12" s="307"/>
      <c r="FM12" s="307"/>
      <c r="FN12" s="307"/>
      <c r="FO12" s="307"/>
      <c r="FP12" s="307"/>
      <c r="FQ12" s="307"/>
      <c r="FR12" s="307"/>
      <c r="FS12" s="307"/>
      <c r="FT12" s="307"/>
      <c r="FU12" s="307"/>
      <c r="FV12" s="307"/>
      <c r="FW12" s="307"/>
      <c r="FX12" s="307"/>
      <c r="FY12" s="307"/>
      <c r="FZ12" s="307"/>
      <c r="GA12" s="307"/>
      <c r="GB12" s="307"/>
      <c r="GC12" s="307"/>
      <c r="GD12" s="307"/>
      <c r="GE12" s="307"/>
      <c r="GF12" s="307"/>
      <c r="GG12" s="307"/>
      <c r="GH12" s="307"/>
      <c r="GI12" s="307"/>
      <c r="GJ12" s="307"/>
      <c r="GK12" s="307"/>
      <c r="GL12" s="307"/>
      <c r="GM12" s="307"/>
      <c r="GN12" s="307"/>
      <c r="GO12" s="307"/>
      <c r="GP12" s="307"/>
      <c r="GQ12" s="307"/>
      <c r="GR12" s="307"/>
      <c r="GS12" s="307"/>
      <c r="GT12" s="307"/>
      <c r="GU12" s="307"/>
      <c r="GV12" s="307"/>
      <c r="GW12" s="307"/>
      <c r="GX12" s="307"/>
      <c r="GY12" s="307"/>
      <c r="GZ12" s="307"/>
      <c r="HA12" s="307"/>
      <c r="HB12" s="307"/>
      <c r="HC12" s="307"/>
      <c r="HD12" s="307"/>
      <c r="HE12" s="307"/>
      <c r="HF12" s="307"/>
      <c r="HG12" s="307"/>
      <c r="HH12" s="307"/>
      <c r="HI12" s="307"/>
      <c r="HJ12" s="307"/>
      <c r="HK12" s="307"/>
      <c r="HL12" s="307"/>
      <c r="HM12" s="307"/>
      <c r="HN12" s="307"/>
      <c r="HO12" s="307"/>
      <c r="HP12" s="307"/>
      <c r="HQ12" s="307"/>
      <c r="HR12" s="307"/>
      <c r="HS12" s="307"/>
      <c r="HT12" s="307"/>
      <c r="HU12" s="307"/>
      <c r="HV12" s="307"/>
      <c r="HW12" s="307"/>
      <c r="HX12" s="307"/>
      <c r="HY12" s="307"/>
      <c r="HZ12" s="307"/>
      <c r="IA12" s="307"/>
      <c r="IB12" s="307"/>
      <c r="IC12" s="307"/>
      <c r="ID12" s="307"/>
      <c r="IE12" s="307"/>
      <c r="IF12" s="307"/>
      <c r="IG12" s="307"/>
      <c r="IH12" s="307"/>
      <c r="II12" s="307"/>
      <c r="IJ12" s="307"/>
      <c r="IK12" s="307"/>
      <c r="IL12" s="307"/>
      <c r="IM12" s="307"/>
      <c r="IN12" s="307"/>
      <c r="IO12" s="307"/>
      <c r="IP12" s="307"/>
      <c r="IQ12" s="307"/>
      <c r="IR12" s="307"/>
      <c r="IS12" s="307"/>
      <c r="IT12" s="307"/>
      <c r="IU12" s="307"/>
      <c r="IV12" s="307"/>
    </row>
    <row r="13" spans="1:256" ht="25.5" x14ac:dyDescent="0.2">
      <c r="A13" s="322">
        <v>5</v>
      </c>
      <c r="B13" s="307" t="s">
        <v>797</v>
      </c>
      <c r="C13" s="306">
        <v>1</v>
      </c>
      <c r="D13" s="306" t="s">
        <v>798</v>
      </c>
      <c r="E13" s="308"/>
      <c r="F13" s="309">
        <f t="shared" si="0"/>
        <v>0</v>
      </c>
      <c r="G13" s="310"/>
      <c r="H13" s="310"/>
      <c r="I13" s="307"/>
      <c r="J13" s="310">
        <v>22</v>
      </c>
      <c r="K13" s="310">
        <f>J13*C13</f>
        <v>22</v>
      </c>
      <c r="L13" s="310" t="s">
        <v>799</v>
      </c>
      <c r="M13" s="311" t="s">
        <v>781</v>
      </c>
      <c r="N13" s="307"/>
      <c r="O13" s="325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3"/>
      <c r="GM13" s="323"/>
      <c r="GN13" s="323"/>
      <c r="GO13" s="323"/>
      <c r="GP13" s="323"/>
      <c r="GQ13" s="323"/>
      <c r="GR13" s="323"/>
      <c r="GS13" s="323"/>
      <c r="GT13" s="323"/>
      <c r="GU13" s="323"/>
      <c r="GV13" s="323"/>
      <c r="GW13" s="323"/>
      <c r="GX13" s="323"/>
      <c r="GY13" s="323"/>
      <c r="GZ13" s="323"/>
      <c r="HA13" s="323"/>
      <c r="HB13" s="323"/>
      <c r="HC13" s="323"/>
      <c r="HD13" s="323"/>
      <c r="HE13" s="323"/>
      <c r="HF13" s="323"/>
      <c r="HG13" s="323"/>
      <c r="HH13" s="323"/>
      <c r="HI13" s="323"/>
      <c r="HJ13" s="323"/>
      <c r="HK13" s="323"/>
      <c r="HL13" s="323"/>
      <c r="HM13" s="323"/>
      <c r="HN13" s="323"/>
      <c r="HO13" s="323"/>
      <c r="HP13" s="323"/>
      <c r="HQ13" s="323"/>
      <c r="HR13" s="323"/>
      <c r="HS13" s="323"/>
      <c r="HT13" s="323"/>
      <c r="HU13" s="323"/>
      <c r="HV13" s="323"/>
      <c r="HW13" s="323"/>
      <c r="HX13" s="323"/>
      <c r="HY13" s="323"/>
      <c r="HZ13" s="323"/>
      <c r="IA13" s="323"/>
      <c r="IB13" s="323"/>
      <c r="IC13" s="323"/>
      <c r="ID13" s="323"/>
      <c r="IE13" s="323"/>
      <c r="IF13" s="323"/>
      <c r="IG13" s="323"/>
      <c r="IH13" s="323"/>
      <c r="II13" s="323"/>
      <c r="IJ13" s="323"/>
      <c r="IK13" s="323"/>
      <c r="IL13" s="323"/>
      <c r="IM13" s="323"/>
      <c r="IN13" s="323"/>
      <c r="IO13" s="323"/>
      <c r="IP13" s="323"/>
      <c r="IQ13" s="323"/>
      <c r="IR13" s="323"/>
      <c r="IS13" s="323"/>
      <c r="IT13" s="323"/>
      <c r="IU13" s="323"/>
      <c r="IV13" s="323"/>
    </row>
    <row r="14" spans="1:256" ht="38.25" x14ac:dyDescent="0.2">
      <c r="A14" s="318">
        <v>6</v>
      </c>
      <c r="B14" s="293" t="s">
        <v>800</v>
      </c>
      <c r="C14" s="318">
        <v>1</v>
      </c>
      <c r="D14" s="318" t="s">
        <v>801</v>
      </c>
      <c r="E14" s="315"/>
      <c r="F14" s="326">
        <f t="shared" si="0"/>
        <v>0</v>
      </c>
      <c r="G14" s="327">
        <v>31</v>
      </c>
      <c r="H14" s="317">
        <f>G14*C14</f>
        <v>31</v>
      </c>
      <c r="I14" s="318" t="s">
        <v>779</v>
      </c>
      <c r="J14" s="327"/>
      <c r="K14" s="317"/>
      <c r="L14" s="327" t="s">
        <v>802</v>
      </c>
      <c r="M14" s="328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pans="1:256" x14ac:dyDescent="0.2">
      <c r="A15" s="329"/>
      <c r="B15" s="330" t="s">
        <v>803</v>
      </c>
      <c r="C15" s="329"/>
      <c r="D15" s="329"/>
      <c r="E15" s="331"/>
      <c r="F15" s="332"/>
      <c r="G15" s="333"/>
      <c r="H15" s="333"/>
      <c r="I15" s="329"/>
      <c r="J15" s="329"/>
      <c r="K15" s="334"/>
      <c r="L15" s="334"/>
      <c r="M15" s="335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  <c r="FL15" s="334"/>
      <c r="FM15" s="334"/>
      <c r="FN15" s="334"/>
      <c r="FO15" s="334"/>
      <c r="FP15" s="334"/>
      <c r="FQ15" s="334"/>
      <c r="FR15" s="334"/>
      <c r="FS15" s="334"/>
      <c r="FT15" s="334"/>
      <c r="FU15" s="334"/>
      <c r="FV15" s="334"/>
      <c r="FW15" s="334"/>
      <c r="FX15" s="334"/>
      <c r="FY15" s="334"/>
      <c r="FZ15" s="334"/>
      <c r="GA15" s="334"/>
      <c r="GB15" s="334"/>
      <c r="GC15" s="334"/>
      <c r="GD15" s="334"/>
      <c r="GE15" s="334"/>
      <c r="GF15" s="334"/>
      <c r="GG15" s="334"/>
      <c r="GH15" s="334"/>
      <c r="GI15" s="334"/>
      <c r="GJ15" s="334"/>
      <c r="GK15" s="334"/>
      <c r="GL15" s="334"/>
      <c r="GM15" s="334"/>
      <c r="GN15" s="334"/>
      <c r="GO15" s="334"/>
      <c r="GP15" s="334"/>
      <c r="GQ15" s="334"/>
      <c r="GR15" s="334"/>
      <c r="GS15" s="334"/>
      <c r="GT15" s="334"/>
      <c r="GU15" s="334"/>
      <c r="GV15" s="334"/>
      <c r="GW15" s="334"/>
      <c r="GX15" s="334"/>
      <c r="GY15" s="334"/>
      <c r="GZ15" s="334"/>
      <c r="HA15" s="334"/>
      <c r="HB15" s="334"/>
      <c r="HC15" s="334"/>
      <c r="HD15" s="334"/>
      <c r="HE15" s="334"/>
      <c r="HF15" s="334"/>
      <c r="HG15" s="334"/>
      <c r="HH15" s="334"/>
      <c r="HI15" s="334"/>
      <c r="HJ15" s="334"/>
      <c r="HK15" s="334"/>
      <c r="HL15" s="334"/>
      <c r="HM15" s="334"/>
      <c r="HN15" s="334"/>
      <c r="HO15" s="334"/>
      <c r="HP15" s="334"/>
      <c r="HQ15" s="334"/>
      <c r="HR15" s="334"/>
      <c r="HS15" s="334"/>
      <c r="HT15" s="334"/>
      <c r="HU15" s="334"/>
      <c r="HV15" s="334"/>
      <c r="HW15" s="334"/>
      <c r="HX15" s="334"/>
      <c r="HY15" s="334"/>
      <c r="HZ15" s="334"/>
      <c r="IA15" s="334"/>
      <c r="IB15" s="334"/>
      <c r="IC15" s="334"/>
      <c r="ID15" s="334"/>
      <c r="IE15" s="334"/>
      <c r="IF15" s="334"/>
      <c r="IG15" s="334"/>
      <c r="IH15" s="334"/>
      <c r="II15" s="334"/>
      <c r="IJ15" s="334"/>
      <c r="IK15" s="334"/>
      <c r="IL15" s="334"/>
      <c r="IM15" s="334"/>
      <c r="IN15" s="334"/>
      <c r="IO15" s="334"/>
      <c r="IP15" s="334"/>
      <c r="IQ15" s="334"/>
      <c r="IR15" s="334"/>
      <c r="IS15" s="334"/>
      <c r="IT15" s="334"/>
      <c r="IU15" s="334"/>
      <c r="IV15" s="334"/>
    </row>
    <row r="16" spans="1:256" x14ac:dyDescent="0.2">
      <c r="A16" s="336" t="s">
        <v>804</v>
      </c>
      <c r="B16" s="337" t="s">
        <v>805</v>
      </c>
      <c r="C16" s="318">
        <v>1</v>
      </c>
      <c r="D16" s="318" t="s">
        <v>806</v>
      </c>
      <c r="E16" s="315"/>
      <c r="F16" s="326">
        <f t="shared" si="0"/>
        <v>0</v>
      </c>
      <c r="G16" s="327"/>
      <c r="H16" s="327"/>
      <c r="I16" s="318"/>
      <c r="J16" s="318"/>
      <c r="K16" s="338"/>
      <c r="L16" s="339" t="s">
        <v>807</v>
      </c>
      <c r="M16" s="340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  <c r="FF16" s="338"/>
      <c r="FG16" s="338"/>
      <c r="FH16" s="338"/>
      <c r="FI16" s="338"/>
      <c r="FJ16" s="338"/>
      <c r="FK16" s="338"/>
      <c r="FL16" s="338"/>
      <c r="FM16" s="338"/>
      <c r="FN16" s="338"/>
      <c r="FO16" s="338"/>
      <c r="FP16" s="338"/>
      <c r="FQ16" s="338"/>
      <c r="FR16" s="338"/>
      <c r="FS16" s="338"/>
      <c r="FT16" s="338"/>
      <c r="FU16" s="338"/>
      <c r="FV16" s="338"/>
      <c r="FW16" s="338"/>
      <c r="FX16" s="338"/>
      <c r="FY16" s="338"/>
      <c r="FZ16" s="338"/>
      <c r="GA16" s="338"/>
      <c r="GB16" s="338"/>
      <c r="GC16" s="338"/>
      <c r="GD16" s="338"/>
      <c r="GE16" s="338"/>
      <c r="GF16" s="338"/>
      <c r="GG16" s="338"/>
      <c r="GH16" s="338"/>
      <c r="GI16" s="338"/>
      <c r="GJ16" s="338"/>
      <c r="GK16" s="338"/>
      <c r="GL16" s="338"/>
      <c r="GM16" s="338"/>
      <c r="GN16" s="338"/>
      <c r="GO16" s="338"/>
      <c r="GP16" s="338"/>
      <c r="GQ16" s="338"/>
      <c r="GR16" s="338"/>
      <c r="GS16" s="338"/>
      <c r="GT16" s="338"/>
      <c r="GU16" s="338"/>
      <c r="GV16" s="338"/>
      <c r="GW16" s="338"/>
      <c r="GX16" s="338"/>
      <c r="GY16" s="338"/>
      <c r="GZ16" s="338"/>
      <c r="HA16" s="338"/>
      <c r="HB16" s="338"/>
      <c r="HC16" s="338"/>
      <c r="HD16" s="338"/>
      <c r="HE16" s="338"/>
      <c r="HF16" s="338"/>
      <c r="HG16" s="338"/>
      <c r="HH16" s="338"/>
      <c r="HI16" s="338"/>
      <c r="HJ16" s="338"/>
      <c r="HK16" s="338"/>
      <c r="HL16" s="338"/>
      <c r="HM16" s="338"/>
      <c r="HN16" s="338"/>
      <c r="HO16" s="338"/>
      <c r="HP16" s="338"/>
      <c r="HQ16" s="338"/>
      <c r="HR16" s="338"/>
      <c r="HS16" s="338"/>
      <c r="HT16" s="338"/>
      <c r="HU16" s="338"/>
      <c r="HV16" s="338"/>
      <c r="HW16" s="338"/>
      <c r="HX16" s="338"/>
      <c r="HY16" s="338"/>
      <c r="HZ16" s="338"/>
      <c r="IA16" s="338"/>
      <c r="IB16" s="338"/>
      <c r="IC16" s="338"/>
      <c r="ID16" s="338"/>
      <c r="IE16" s="338"/>
      <c r="IF16" s="338"/>
      <c r="IG16" s="338"/>
      <c r="IH16" s="338"/>
      <c r="II16" s="338"/>
      <c r="IJ16" s="338"/>
      <c r="IK16" s="338"/>
      <c r="IL16" s="338"/>
      <c r="IM16" s="338"/>
      <c r="IN16" s="338"/>
      <c r="IO16" s="338"/>
      <c r="IP16" s="338"/>
      <c r="IQ16" s="338"/>
      <c r="IR16" s="338"/>
      <c r="IS16" s="338"/>
      <c r="IT16" s="338"/>
      <c r="IU16" s="338"/>
      <c r="IV16" s="338"/>
    </row>
    <row r="17" spans="1:256" x14ac:dyDescent="0.2">
      <c r="A17" s="336" t="s">
        <v>808</v>
      </c>
      <c r="B17" s="337" t="s">
        <v>809</v>
      </c>
      <c r="C17" s="318">
        <v>1</v>
      </c>
      <c r="D17" s="318" t="s">
        <v>810</v>
      </c>
      <c r="E17" s="315"/>
      <c r="F17" s="326">
        <f t="shared" si="0"/>
        <v>0</v>
      </c>
      <c r="G17" s="327"/>
      <c r="H17" s="327"/>
      <c r="I17" s="318"/>
      <c r="J17" s="318"/>
      <c r="K17" s="338"/>
      <c r="L17" s="339" t="s">
        <v>807</v>
      </c>
      <c r="M17" s="340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  <c r="FF17" s="338"/>
      <c r="FG17" s="338"/>
      <c r="FH17" s="338"/>
      <c r="FI17" s="338"/>
      <c r="FJ17" s="338"/>
      <c r="FK17" s="338"/>
      <c r="FL17" s="338"/>
      <c r="FM17" s="338"/>
      <c r="FN17" s="338"/>
      <c r="FO17" s="338"/>
      <c r="FP17" s="338"/>
      <c r="FQ17" s="338"/>
      <c r="FR17" s="338"/>
      <c r="FS17" s="338"/>
      <c r="FT17" s="338"/>
      <c r="FU17" s="338"/>
      <c r="FV17" s="338"/>
      <c r="FW17" s="338"/>
      <c r="FX17" s="338"/>
      <c r="FY17" s="338"/>
      <c r="FZ17" s="338"/>
      <c r="GA17" s="338"/>
      <c r="GB17" s="338"/>
      <c r="GC17" s="338"/>
      <c r="GD17" s="338"/>
      <c r="GE17" s="338"/>
      <c r="GF17" s="338"/>
      <c r="GG17" s="338"/>
      <c r="GH17" s="338"/>
      <c r="GI17" s="338"/>
      <c r="GJ17" s="338"/>
      <c r="GK17" s="338"/>
      <c r="GL17" s="338"/>
      <c r="GM17" s="338"/>
      <c r="GN17" s="338"/>
      <c r="GO17" s="338"/>
      <c r="GP17" s="338"/>
      <c r="GQ17" s="338"/>
      <c r="GR17" s="338"/>
      <c r="GS17" s="338"/>
      <c r="GT17" s="338"/>
      <c r="GU17" s="338"/>
      <c r="GV17" s="338"/>
      <c r="GW17" s="338"/>
      <c r="GX17" s="338"/>
      <c r="GY17" s="338"/>
      <c r="GZ17" s="338"/>
      <c r="HA17" s="338"/>
      <c r="HB17" s="338"/>
      <c r="HC17" s="338"/>
      <c r="HD17" s="338"/>
      <c r="HE17" s="338"/>
      <c r="HF17" s="338"/>
      <c r="HG17" s="338"/>
      <c r="HH17" s="338"/>
      <c r="HI17" s="338"/>
      <c r="HJ17" s="338"/>
      <c r="HK17" s="338"/>
      <c r="HL17" s="338"/>
      <c r="HM17" s="338"/>
      <c r="HN17" s="338"/>
      <c r="HO17" s="338"/>
      <c r="HP17" s="338"/>
      <c r="HQ17" s="338"/>
      <c r="HR17" s="338"/>
      <c r="HS17" s="338"/>
      <c r="HT17" s="338"/>
      <c r="HU17" s="338"/>
      <c r="HV17" s="338"/>
      <c r="HW17" s="338"/>
      <c r="HX17" s="338"/>
      <c r="HY17" s="338"/>
      <c r="HZ17" s="338"/>
      <c r="IA17" s="338"/>
      <c r="IB17" s="338"/>
      <c r="IC17" s="338"/>
      <c r="ID17" s="338"/>
      <c r="IE17" s="338"/>
      <c r="IF17" s="338"/>
      <c r="IG17" s="338"/>
      <c r="IH17" s="338"/>
      <c r="II17" s="338"/>
      <c r="IJ17" s="338"/>
      <c r="IK17" s="338"/>
      <c r="IL17" s="338"/>
      <c r="IM17" s="338"/>
      <c r="IN17" s="338"/>
      <c r="IO17" s="338"/>
      <c r="IP17" s="338"/>
      <c r="IQ17" s="338"/>
      <c r="IR17" s="338"/>
      <c r="IS17" s="338"/>
      <c r="IT17" s="338"/>
      <c r="IU17" s="338"/>
      <c r="IV17" s="338"/>
    </row>
    <row r="18" spans="1:256" ht="25.5" x14ac:dyDescent="0.2">
      <c r="A18" s="336" t="s">
        <v>811</v>
      </c>
      <c r="B18" s="337" t="s">
        <v>812</v>
      </c>
      <c r="C18" s="318">
        <v>1</v>
      </c>
      <c r="D18" s="318" t="s">
        <v>813</v>
      </c>
      <c r="E18" s="315"/>
      <c r="F18" s="326">
        <f t="shared" si="0"/>
        <v>0</v>
      </c>
      <c r="G18" s="327">
        <v>2.8</v>
      </c>
      <c r="H18" s="327">
        <f>G18*C18</f>
        <v>2.8</v>
      </c>
      <c r="I18" s="318" t="s">
        <v>814</v>
      </c>
      <c r="J18" s="318"/>
      <c r="K18" s="338"/>
      <c r="L18" s="339" t="s">
        <v>807</v>
      </c>
      <c r="M18" s="340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8"/>
      <c r="FL18" s="338"/>
      <c r="FM18" s="338"/>
      <c r="FN18" s="338"/>
      <c r="FO18" s="338"/>
      <c r="FP18" s="338"/>
      <c r="FQ18" s="338"/>
      <c r="FR18" s="338"/>
      <c r="FS18" s="338"/>
      <c r="FT18" s="338"/>
      <c r="FU18" s="338"/>
      <c r="FV18" s="338"/>
      <c r="FW18" s="338"/>
      <c r="FX18" s="338"/>
      <c r="FY18" s="338"/>
      <c r="FZ18" s="338"/>
      <c r="GA18" s="338"/>
      <c r="GB18" s="338"/>
      <c r="GC18" s="338"/>
      <c r="GD18" s="338"/>
      <c r="GE18" s="338"/>
      <c r="GF18" s="338"/>
      <c r="GG18" s="338"/>
      <c r="GH18" s="338"/>
      <c r="GI18" s="338"/>
      <c r="GJ18" s="338"/>
      <c r="GK18" s="338"/>
      <c r="GL18" s="338"/>
      <c r="GM18" s="338"/>
      <c r="GN18" s="338"/>
      <c r="GO18" s="338"/>
      <c r="GP18" s="338"/>
      <c r="GQ18" s="338"/>
      <c r="GR18" s="338"/>
      <c r="GS18" s="338"/>
      <c r="GT18" s="338"/>
      <c r="GU18" s="338"/>
      <c r="GV18" s="338"/>
      <c r="GW18" s="338"/>
      <c r="GX18" s="338"/>
      <c r="GY18" s="338"/>
      <c r="GZ18" s="338"/>
      <c r="HA18" s="338"/>
      <c r="HB18" s="338"/>
      <c r="HC18" s="338"/>
      <c r="HD18" s="338"/>
      <c r="HE18" s="338"/>
      <c r="HF18" s="338"/>
      <c r="HG18" s="338"/>
      <c r="HH18" s="338"/>
      <c r="HI18" s="338"/>
      <c r="HJ18" s="338"/>
      <c r="HK18" s="338"/>
      <c r="HL18" s="338"/>
      <c r="HM18" s="338"/>
      <c r="HN18" s="338"/>
      <c r="HO18" s="338"/>
      <c r="HP18" s="338"/>
      <c r="HQ18" s="338"/>
      <c r="HR18" s="338"/>
      <c r="HS18" s="338"/>
      <c r="HT18" s="338"/>
      <c r="HU18" s="338"/>
      <c r="HV18" s="338"/>
      <c r="HW18" s="338"/>
      <c r="HX18" s="338"/>
      <c r="HY18" s="338"/>
      <c r="HZ18" s="338"/>
      <c r="IA18" s="338"/>
      <c r="IB18" s="338"/>
      <c r="IC18" s="338"/>
      <c r="ID18" s="338"/>
      <c r="IE18" s="338"/>
      <c r="IF18" s="338"/>
      <c r="IG18" s="338"/>
      <c r="IH18" s="338"/>
      <c r="II18" s="338"/>
      <c r="IJ18" s="338"/>
      <c r="IK18" s="338"/>
      <c r="IL18" s="338"/>
      <c r="IM18" s="338"/>
      <c r="IN18" s="338"/>
      <c r="IO18" s="338"/>
      <c r="IP18" s="338"/>
      <c r="IQ18" s="338"/>
      <c r="IR18" s="338"/>
      <c r="IS18" s="338"/>
      <c r="IT18" s="338"/>
      <c r="IU18" s="338"/>
      <c r="IV18" s="338"/>
    </row>
    <row r="19" spans="1:256" ht="25.5" x14ac:dyDescent="0.2">
      <c r="A19" s="322">
        <v>7</v>
      </c>
      <c r="B19" s="307" t="s">
        <v>815</v>
      </c>
      <c r="C19" s="306">
        <v>1</v>
      </c>
      <c r="D19" s="306" t="s">
        <v>816</v>
      </c>
      <c r="E19" s="308"/>
      <c r="F19" s="309">
        <f t="shared" si="0"/>
        <v>0</v>
      </c>
      <c r="G19" s="310">
        <v>12</v>
      </c>
      <c r="H19" s="310">
        <f>G19*C19</f>
        <v>12</v>
      </c>
      <c r="I19" s="307" t="s">
        <v>779</v>
      </c>
      <c r="J19" s="310"/>
      <c r="K19" s="310"/>
      <c r="L19" s="310" t="s">
        <v>817</v>
      </c>
      <c r="M19" s="311" t="s">
        <v>818</v>
      </c>
      <c r="N19" s="307"/>
      <c r="O19" s="341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  <c r="IV19" s="323"/>
    </row>
    <row r="20" spans="1:256" ht="51" x14ac:dyDescent="0.2">
      <c r="A20" s="342">
        <v>8</v>
      </c>
      <c r="B20" s="293" t="s">
        <v>819</v>
      </c>
      <c r="C20" s="318">
        <v>1</v>
      </c>
      <c r="D20" s="318" t="s">
        <v>820</v>
      </c>
      <c r="E20" s="315"/>
      <c r="F20" s="316">
        <f t="shared" si="0"/>
        <v>0</v>
      </c>
      <c r="G20" s="327"/>
      <c r="H20" s="327"/>
      <c r="I20" s="318" t="s">
        <v>821</v>
      </c>
      <c r="J20" s="327"/>
      <c r="K20" s="293"/>
      <c r="L20" s="293"/>
      <c r="M20" s="343"/>
    </row>
    <row r="21" spans="1:256" ht="51" x14ac:dyDescent="0.2">
      <c r="A21" s="342">
        <v>9</v>
      </c>
      <c r="B21" s="293" t="s">
        <v>822</v>
      </c>
      <c r="C21" s="318">
        <v>1</v>
      </c>
      <c r="D21" s="318" t="s">
        <v>823</v>
      </c>
      <c r="E21" s="315"/>
      <c r="F21" s="316">
        <f t="shared" si="0"/>
        <v>0</v>
      </c>
      <c r="G21" s="327"/>
      <c r="H21" s="327"/>
      <c r="I21" s="318" t="s">
        <v>824</v>
      </c>
      <c r="J21" s="327"/>
      <c r="K21" s="293"/>
      <c r="L21" s="297" t="s">
        <v>825</v>
      </c>
      <c r="M21" s="343"/>
    </row>
    <row r="22" spans="1:256" ht="13.5" thickBot="1" x14ac:dyDescent="0.25">
      <c r="A22" s="342"/>
      <c r="B22" s="293"/>
      <c r="C22" s="318"/>
      <c r="D22" s="318"/>
      <c r="E22" s="318"/>
      <c r="F22" s="318"/>
      <c r="G22" s="327"/>
      <c r="H22" s="327"/>
      <c r="I22" s="318"/>
      <c r="J22" s="327"/>
      <c r="K22" s="293"/>
      <c r="L22" s="297"/>
      <c r="M22" s="314"/>
    </row>
    <row r="23" spans="1:256" ht="51.75" thickBot="1" x14ac:dyDescent="0.25">
      <c r="A23" s="286" t="s">
        <v>763</v>
      </c>
      <c r="B23" s="287" t="s">
        <v>764</v>
      </c>
      <c r="C23" s="287" t="s">
        <v>76</v>
      </c>
      <c r="D23" s="287" t="s">
        <v>765</v>
      </c>
      <c r="E23" s="288" t="s">
        <v>766</v>
      </c>
      <c r="F23" s="288" t="s">
        <v>767</v>
      </c>
      <c r="G23" s="289" t="s">
        <v>768</v>
      </c>
      <c r="H23" s="289" t="s">
        <v>769</v>
      </c>
      <c r="I23" s="287" t="s">
        <v>770</v>
      </c>
      <c r="J23" s="290" t="s">
        <v>771</v>
      </c>
      <c r="K23" s="290" t="s">
        <v>772</v>
      </c>
      <c r="L23" s="291" t="s">
        <v>773</v>
      </c>
      <c r="M23" s="292" t="s">
        <v>774</v>
      </c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pans="1:256" ht="25.5" x14ac:dyDescent="0.2">
      <c r="A24" s="345">
        <v>10</v>
      </c>
      <c r="B24" s="307" t="s">
        <v>826</v>
      </c>
      <c r="C24" s="306">
        <v>1</v>
      </c>
      <c r="D24" s="306" t="s">
        <v>827</v>
      </c>
      <c r="E24" s="308"/>
      <c r="F24" s="309">
        <f t="shared" ref="F24:F38" si="1">E24*C24</f>
        <v>0</v>
      </c>
      <c r="G24" s="346"/>
      <c r="H24" s="346"/>
      <c r="I24" s="306"/>
      <c r="J24" s="346"/>
      <c r="K24" s="307"/>
      <c r="L24" s="307"/>
      <c r="M24" s="311" t="s">
        <v>781</v>
      </c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1"/>
      <c r="FJ24" s="341"/>
      <c r="FK24" s="341"/>
      <c r="FL24" s="341"/>
      <c r="FM24" s="341"/>
      <c r="FN24" s="341"/>
      <c r="FO24" s="341"/>
      <c r="FP24" s="341"/>
      <c r="FQ24" s="341"/>
      <c r="FR24" s="341"/>
      <c r="FS24" s="341"/>
      <c r="FT24" s="341"/>
      <c r="FU24" s="341"/>
      <c r="FV24" s="341"/>
      <c r="FW24" s="341"/>
      <c r="FX24" s="341"/>
      <c r="FY24" s="341"/>
      <c r="FZ24" s="341"/>
      <c r="GA24" s="341"/>
      <c r="GB24" s="341"/>
      <c r="GC24" s="341"/>
      <c r="GD24" s="341"/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41"/>
      <c r="GP24" s="341"/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41"/>
      <c r="HB24" s="341"/>
      <c r="HC24" s="341"/>
      <c r="HD24" s="341"/>
      <c r="HE24" s="341"/>
      <c r="HF24" s="341"/>
      <c r="HG24" s="341"/>
      <c r="HH24" s="341"/>
      <c r="HI24" s="341"/>
      <c r="HJ24" s="341"/>
      <c r="HK24" s="341"/>
      <c r="HL24" s="341"/>
      <c r="HM24" s="341"/>
      <c r="HN24" s="341"/>
      <c r="HO24" s="341"/>
      <c r="HP24" s="341"/>
      <c r="HQ24" s="341"/>
      <c r="HR24" s="341"/>
      <c r="HS24" s="341"/>
      <c r="HT24" s="341"/>
      <c r="HU24" s="341"/>
      <c r="HV24" s="341"/>
      <c r="HW24" s="341"/>
      <c r="HX24" s="341"/>
      <c r="HY24" s="341"/>
      <c r="HZ24" s="341"/>
      <c r="IA24" s="341"/>
      <c r="IB24" s="341"/>
      <c r="IC24" s="341"/>
      <c r="ID24" s="341"/>
      <c r="IE24" s="341"/>
      <c r="IF24" s="341"/>
      <c r="IG24" s="341"/>
      <c r="IH24" s="341"/>
      <c r="II24" s="341"/>
      <c r="IJ24" s="341"/>
      <c r="IK24" s="341"/>
      <c r="IL24" s="341"/>
      <c r="IM24" s="341"/>
      <c r="IN24" s="341"/>
      <c r="IO24" s="341"/>
      <c r="IP24" s="341"/>
      <c r="IQ24" s="341"/>
      <c r="IR24" s="341"/>
      <c r="IS24" s="341"/>
      <c r="IT24" s="341"/>
      <c r="IU24" s="341"/>
      <c r="IV24" s="341"/>
    </row>
    <row r="25" spans="1:256" ht="38.25" x14ac:dyDescent="0.2">
      <c r="A25" s="342">
        <v>11</v>
      </c>
      <c r="B25" s="293" t="s">
        <v>828</v>
      </c>
      <c r="C25" s="318">
        <v>1</v>
      </c>
      <c r="D25" s="318" t="s">
        <v>796</v>
      </c>
      <c r="E25" s="315"/>
      <c r="F25" s="316">
        <f t="shared" si="1"/>
        <v>0</v>
      </c>
      <c r="G25" s="327"/>
      <c r="H25" s="327"/>
      <c r="I25" s="318"/>
      <c r="J25" s="327"/>
      <c r="K25" s="293"/>
      <c r="L25" s="293"/>
      <c r="M25" s="343"/>
    </row>
    <row r="26" spans="1:256" ht="25.5" x14ac:dyDescent="0.2">
      <c r="A26" s="342" t="s">
        <v>829</v>
      </c>
      <c r="B26" s="314" t="s">
        <v>830</v>
      </c>
      <c r="C26" s="313">
        <v>1</v>
      </c>
      <c r="D26" s="318"/>
      <c r="E26" s="315"/>
      <c r="F26" s="316">
        <f t="shared" si="1"/>
        <v>0</v>
      </c>
      <c r="G26" s="327"/>
      <c r="H26" s="327"/>
      <c r="I26" s="318"/>
      <c r="J26" s="327"/>
      <c r="K26" s="293"/>
      <c r="L26" s="293"/>
      <c r="M26" s="319"/>
    </row>
    <row r="27" spans="1:256" ht="51" x14ac:dyDescent="0.2">
      <c r="A27" s="342">
        <v>12</v>
      </c>
      <c r="B27" s="293" t="s">
        <v>831</v>
      </c>
      <c r="C27" s="318">
        <v>1</v>
      </c>
      <c r="D27" s="318" t="s">
        <v>798</v>
      </c>
      <c r="E27" s="315"/>
      <c r="F27" s="316">
        <f t="shared" si="1"/>
        <v>0</v>
      </c>
      <c r="G27" s="327"/>
      <c r="H27" s="327"/>
      <c r="I27" s="318" t="s">
        <v>824</v>
      </c>
      <c r="J27" s="327"/>
      <c r="K27" s="293"/>
      <c r="L27" s="293"/>
      <c r="M27" s="343"/>
    </row>
    <row r="28" spans="1:256" x14ac:dyDescent="0.2">
      <c r="A28" s="345">
        <v>13</v>
      </c>
      <c r="B28" s="307" t="s">
        <v>832</v>
      </c>
      <c r="C28" s="306">
        <v>1</v>
      </c>
      <c r="D28" s="306" t="s">
        <v>833</v>
      </c>
      <c r="E28" s="308"/>
      <c r="F28" s="309">
        <f t="shared" si="1"/>
        <v>0</v>
      </c>
      <c r="G28" s="346"/>
      <c r="H28" s="346"/>
      <c r="I28" s="306"/>
      <c r="J28" s="346"/>
      <c r="K28" s="307"/>
      <c r="L28" s="347" t="s">
        <v>834</v>
      </c>
      <c r="M28" s="348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41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1"/>
      <c r="GZ28" s="341"/>
      <c r="HA28" s="341"/>
      <c r="HB28" s="341"/>
      <c r="HC28" s="341"/>
      <c r="HD28" s="341"/>
      <c r="HE28" s="341"/>
      <c r="HF28" s="341"/>
      <c r="HG28" s="341"/>
      <c r="HH28" s="341"/>
      <c r="HI28" s="341"/>
      <c r="HJ28" s="341"/>
      <c r="HK28" s="341"/>
      <c r="HL28" s="341"/>
      <c r="HM28" s="341"/>
      <c r="HN28" s="341"/>
      <c r="HO28" s="341"/>
      <c r="HP28" s="341"/>
      <c r="HQ28" s="341"/>
      <c r="HR28" s="341"/>
      <c r="HS28" s="341"/>
      <c r="HT28" s="341"/>
      <c r="HU28" s="341"/>
      <c r="HV28" s="341"/>
      <c r="HW28" s="341"/>
      <c r="HX28" s="341"/>
      <c r="HY28" s="341"/>
      <c r="HZ28" s="341"/>
      <c r="IA28" s="341"/>
      <c r="IB28" s="341"/>
      <c r="IC28" s="341"/>
      <c r="ID28" s="341"/>
      <c r="IE28" s="341"/>
      <c r="IF28" s="341"/>
      <c r="IG28" s="341"/>
      <c r="IH28" s="341"/>
      <c r="II28" s="341"/>
      <c r="IJ28" s="341"/>
      <c r="IK28" s="341"/>
      <c r="IL28" s="341"/>
      <c r="IM28" s="341"/>
      <c r="IN28" s="341"/>
      <c r="IO28" s="341"/>
      <c r="IP28" s="341"/>
      <c r="IQ28" s="341"/>
      <c r="IR28" s="341"/>
      <c r="IS28" s="341"/>
      <c r="IT28" s="341"/>
      <c r="IU28" s="341"/>
      <c r="IV28" s="341"/>
    </row>
    <row r="29" spans="1:256" ht="38.25" x14ac:dyDescent="0.2">
      <c r="A29" s="299">
        <v>14</v>
      </c>
      <c r="B29" s="293" t="s">
        <v>835</v>
      </c>
      <c r="C29" s="318">
        <v>1</v>
      </c>
      <c r="D29" s="318" t="s">
        <v>836</v>
      </c>
      <c r="E29" s="315"/>
      <c r="F29" s="316">
        <f t="shared" si="1"/>
        <v>0</v>
      </c>
      <c r="G29" s="317">
        <v>2.2999999999999998</v>
      </c>
      <c r="H29" s="317">
        <f>G29*C29</f>
        <v>2.2999999999999998</v>
      </c>
      <c r="I29" s="293" t="s">
        <v>837</v>
      </c>
      <c r="J29" s="317"/>
      <c r="K29" s="349"/>
      <c r="L29" s="349"/>
      <c r="M29" s="328"/>
      <c r="N29" s="314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pans="1:256" ht="25.5" x14ac:dyDescent="0.2">
      <c r="A30" s="342">
        <v>15</v>
      </c>
      <c r="B30" s="293" t="s">
        <v>838</v>
      </c>
      <c r="C30" s="318">
        <v>1</v>
      </c>
      <c r="D30" s="318" t="s">
        <v>839</v>
      </c>
      <c r="E30" s="315"/>
      <c r="F30" s="316">
        <f t="shared" si="1"/>
        <v>0</v>
      </c>
      <c r="G30" s="327">
        <v>6.18</v>
      </c>
      <c r="H30" s="327">
        <f>G30*C30</f>
        <v>6.18</v>
      </c>
      <c r="I30" s="318" t="s">
        <v>840</v>
      </c>
      <c r="J30" s="350"/>
      <c r="K30" s="293"/>
      <c r="L30" s="293"/>
      <c r="M30" s="315"/>
    </row>
    <row r="31" spans="1:256" ht="25.5" x14ac:dyDescent="0.2">
      <c r="A31" s="342">
        <v>16</v>
      </c>
      <c r="B31" s="293" t="s">
        <v>841</v>
      </c>
      <c r="C31" s="318">
        <v>1</v>
      </c>
      <c r="D31" s="318" t="s">
        <v>842</v>
      </c>
      <c r="E31" s="315"/>
      <c r="F31" s="316">
        <f t="shared" si="1"/>
        <v>0</v>
      </c>
      <c r="G31" s="327"/>
      <c r="H31" s="327"/>
      <c r="I31" s="318"/>
      <c r="J31" s="327"/>
      <c r="K31" s="293"/>
      <c r="L31" s="293"/>
      <c r="M31" s="343"/>
    </row>
    <row r="32" spans="1:256" x14ac:dyDescent="0.2">
      <c r="A32" s="351">
        <v>17</v>
      </c>
      <c r="B32" s="352" t="s">
        <v>843</v>
      </c>
      <c r="C32" s="353">
        <v>2</v>
      </c>
      <c r="D32" s="354" t="s">
        <v>844</v>
      </c>
      <c r="E32" s="355"/>
      <c r="F32" s="356">
        <f t="shared" si="1"/>
        <v>0</v>
      </c>
      <c r="G32" s="357"/>
      <c r="H32" s="357"/>
      <c r="I32" s="354"/>
      <c r="J32" s="357"/>
      <c r="K32" s="358"/>
      <c r="L32" s="358"/>
      <c r="M32" s="359" t="s">
        <v>845</v>
      </c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  <c r="GT32" s="360"/>
      <c r="GU32" s="360"/>
      <c r="GV32" s="360"/>
      <c r="GW32" s="360"/>
      <c r="GX32" s="360"/>
      <c r="GY32" s="360"/>
      <c r="GZ32" s="360"/>
      <c r="HA32" s="360"/>
      <c r="HB32" s="360"/>
      <c r="HC32" s="360"/>
      <c r="HD32" s="360"/>
      <c r="HE32" s="360"/>
      <c r="HF32" s="360"/>
      <c r="HG32" s="360"/>
      <c r="HH32" s="360"/>
      <c r="HI32" s="360"/>
      <c r="HJ32" s="360"/>
      <c r="HK32" s="360"/>
      <c r="HL32" s="360"/>
      <c r="HM32" s="360"/>
      <c r="HN32" s="360"/>
      <c r="HO32" s="360"/>
      <c r="HP32" s="360"/>
      <c r="HQ32" s="360"/>
      <c r="HR32" s="360"/>
      <c r="HS32" s="360"/>
      <c r="HT32" s="360"/>
      <c r="HU32" s="360"/>
      <c r="HV32" s="360"/>
      <c r="HW32" s="360"/>
      <c r="HX32" s="360"/>
      <c r="HY32" s="360"/>
      <c r="HZ32" s="360"/>
      <c r="IA32" s="360"/>
      <c r="IB32" s="360"/>
      <c r="IC32" s="360"/>
      <c r="ID32" s="360"/>
      <c r="IE32" s="360"/>
      <c r="IF32" s="360"/>
      <c r="IG32" s="360"/>
      <c r="IH32" s="360"/>
      <c r="II32" s="360"/>
      <c r="IJ32" s="360"/>
      <c r="IK32" s="360"/>
      <c r="IL32" s="360"/>
      <c r="IM32" s="360"/>
      <c r="IN32" s="360"/>
      <c r="IO32" s="360"/>
      <c r="IP32" s="360"/>
      <c r="IQ32" s="360"/>
      <c r="IR32" s="360"/>
      <c r="IS32" s="360"/>
      <c r="IT32" s="360"/>
      <c r="IU32" s="360"/>
      <c r="IV32" s="360"/>
    </row>
    <row r="33" spans="1:256" x14ac:dyDescent="0.2">
      <c r="A33" s="342">
        <v>18</v>
      </c>
      <c r="B33" s="296" t="s">
        <v>846</v>
      </c>
      <c r="C33" s="294"/>
      <c r="D33" s="318"/>
      <c r="E33" s="315"/>
      <c r="F33" s="316">
        <f t="shared" si="1"/>
        <v>0</v>
      </c>
      <c r="G33" s="327"/>
      <c r="H33" s="327"/>
      <c r="I33" s="318"/>
      <c r="J33" s="327"/>
      <c r="K33" s="293"/>
      <c r="L33" s="293"/>
      <c r="M33" s="361"/>
    </row>
    <row r="34" spans="1:256" ht="25.5" x14ac:dyDescent="0.2">
      <c r="A34" s="342">
        <v>19</v>
      </c>
      <c r="B34" s="293" t="s">
        <v>847</v>
      </c>
      <c r="C34" s="318">
        <v>1</v>
      </c>
      <c r="D34" s="318" t="s">
        <v>848</v>
      </c>
      <c r="E34" s="315"/>
      <c r="F34" s="316">
        <f t="shared" si="1"/>
        <v>0</v>
      </c>
      <c r="G34" s="327"/>
      <c r="H34" s="327"/>
      <c r="I34" s="318"/>
      <c r="J34" s="327"/>
      <c r="K34" s="293"/>
      <c r="L34" s="293"/>
      <c r="M34" s="362"/>
    </row>
    <row r="35" spans="1:256" ht="25.5" x14ac:dyDescent="0.2">
      <c r="A35" s="342">
        <v>20</v>
      </c>
      <c r="B35" s="293" t="s">
        <v>849</v>
      </c>
      <c r="C35" s="318">
        <v>1</v>
      </c>
      <c r="D35" s="318" t="s">
        <v>850</v>
      </c>
      <c r="E35" s="315"/>
      <c r="F35" s="316">
        <f t="shared" si="1"/>
        <v>0</v>
      </c>
      <c r="G35" s="327"/>
      <c r="H35" s="327"/>
      <c r="I35" s="318"/>
      <c r="J35" s="327"/>
      <c r="K35" s="293"/>
      <c r="L35" s="293"/>
      <c r="M35" s="362"/>
    </row>
    <row r="36" spans="1:256" ht="25.5" x14ac:dyDescent="0.2">
      <c r="A36" s="342">
        <v>21</v>
      </c>
      <c r="B36" s="293" t="s">
        <v>849</v>
      </c>
      <c r="C36" s="318">
        <v>1</v>
      </c>
      <c r="D36" s="318" t="s">
        <v>851</v>
      </c>
      <c r="E36" s="315"/>
      <c r="F36" s="316">
        <f t="shared" si="1"/>
        <v>0</v>
      </c>
      <c r="G36" s="327"/>
      <c r="H36" s="327"/>
      <c r="I36" s="318"/>
      <c r="J36" s="327"/>
      <c r="K36" s="293"/>
      <c r="L36" s="293"/>
      <c r="M36" s="362"/>
    </row>
    <row r="37" spans="1:256" ht="25.5" x14ac:dyDescent="0.2">
      <c r="A37" s="342">
        <v>22</v>
      </c>
      <c r="B37" s="293" t="s">
        <v>849</v>
      </c>
      <c r="C37" s="318">
        <v>1</v>
      </c>
      <c r="D37" s="318" t="s">
        <v>852</v>
      </c>
      <c r="E37" s="315"/>
      <c r="F37" s="316">
        <f t="shared" si="1"/>
        <v>0</v>
      </c>
      <c r="G37" s="327"/>
      <c r="H37" s="327"/>
      <c r="I37" s="318"/>
      <c r="J37" s="327"/>
      <c r="K37" s="293"/>
      <c r="L37" s="293"/>
      <c r="M37" s="362"/>
    </row>
    <row r="38" spans="1:256" ht="25.5" x14ac:dyDescent="0.2">
      <c r="A38" s="342">
        <v>23</v>
      </c>
      <c r="B38" s="293" t="s">
        <v>849</v>
      </c>
      <c r="C38" s="318">
        <v>1</v>
      </c>
      <c r="D38" s="318" t="s">
        <v>853</v>
      </c>
      <c r="E38" s="315"/>
      <c r="F38" s="316">
        <f t="shared" si="1"/>
        <v>0</v>
      </c>
      <c r="G38" s="327"/>
      <c r="H38" s="327"/>
      <c r="I38" s="318"/>
      <c r="J38" s="327"/>
      <c r="K38" s="293"/>
      <c r="L38" s="293"/>
      <c r="M38" s="362"/>
    </row>
    <row r="39" spans="1:256" x14ac:dyDescent="0.2">
      <c r="A39" s="342"/>
      <c r="B39" s="293"/>
      <c r="C39" s="318"/>
      <c r="D39" s="318"/>
      <c r="E39" s="318"/>
      <c r="F39" s="318"/>
      <c r="G39" s="327"/>
      <c r="H39" s="327"/>
      <c r="I39" s="318"/>
      <c r="J39" s="327"/>
      <c r="K39" s="293"/>
      <c r="L39" s="293"/>
    </row>
    <row r="40" spans="1:256" ht="13.5" thickBot="1" x14ac:dyDescent="0.25">
      <c r="A40" s="342"/>
      <c r="B40" s="293"/>
      <c r="C40" s="318"/>
      <c r="D40" s="318"/>
      <c r="E40" s="318"/>
      <c r="F40" s="318"/>
      <c r="G40" s="327"/>
      <c r="H40" s="327"/>
      <c r="I40" s="318"/>
      <c r="J40" s="327"/>
      <c r="K40" s="293"/>
      <c r="L40" s="293"/>
    </row>
    <row r="41" spans="1:256" ht="51.75" thickBot="1" x14ac:dyDescent="0.25">
      <c r="A41" s="286" t="s">
        <v>763</v>
      </c>
      <c r="B41" s="287" t="s">
        <v>764</v>
      </c>
      <c r="C41" s="287" t="s">
        <v>76</v>
      </c>
      <c r="D41" s="287" t="s">
        <v>765</v>
      </c>
      <c r="E41" s="288" t="s">
        <v>766</v>
      </c>
      <c r="F41" s="363" t="s">
        <v>767</v>
      </c>
      <c r="G41" s="289" t="s">
        <v>768</v>
      </c>
      <c r="H41" s="289" t="s">
        <v>769</v>
      </c>
      <c r="I41" s="287" t="s">
        <v>770</v>
      </c>
      <c r="J41" s="290" t="s">
        <v>771</v>
      </c>
      <c r="K41" s="290" t="s">
        <v>772</v>
      </c>
      <c r="L41" s="291" t="s">
        <v>773</v>
      </c>
      <c r="M41" s="292" t="s">
        <v>774</v>
      </c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93"/>
      <c r="FG41" s="293"/>
      <c r="FH41" s="293"/>
      <c r="FI41" s="293"/>
      <c r="FJ41" s="293"/>
      <c r="FK41" s="293"/>
      <c r="FL41" s="293"/>
      <c r="FM41" s="293"/>
      <c r="FN41" s="293"/>
      <c r="FO41" s="293"/>
      <c r="FP41" s="293"/>
      <c r="FQ41" s="293"/>
      <c r="FR41" s="293"/>
      <c r="FS41" s="293"/>
      <c r="FT41" s="293"/>
      <c r="FU41" s="293"/>
      <c r="FV41" s="293"/>
      <c r="FW41" s="293"/>
      <c r="FX41" s="293"/>
      <c r="FY41" s="293"/>
      <c r="FZ41" s="293"/>
      <c r="GA41" s="293"/>
      <c r="GB41" s="293"/>
      <c r="GC41" s="293"/>
      <c r="GD41" s="293"/>
      <c r="GE41" s="293"/>
      <c r="GF41" s="293"/>
      <c r="GG41" s="293"/>
      <c r="GH41" s="293"/>
      <c r="GI41" s="293"/>
      <c r="GJ41" s="293"/>
      <c r="GK41" s="293"/>
      <c r="GL41" s="293"/>
      <c r="GM41" s="293"/>
      <c r="GN41" s="293"/>
      <c r="GO41" s="293"/>
      <c r="GP41" s="293"/>
      <c r="GQ41" s="293"/>
      <c r="GR41" s="293"/>
      <c r="GS41" s="293"/>
      <c r="GT41" s="293"/>
      <c r="GU41" s="293"/>
      <c r="GV41" s="293"/>
      <c r="GW41" s="293"/>
      <c r="GX41" s="293"/>
      <c r="GY41" s="293"/>
      <c r="GZ41" s="293"/>
      <c r="HA41" s="293"/>
      <c r="HB41" s="293"/>
      <c r="HC41" s="293"/>
      <c r="HD41" s="293"/>
      <c r="HE41" s="293"/>
      <c r="HF41" s="293"/>
      <c r="HG41" s="293"/>
      <c r="HH41" s="293"/>
      <c r="HI41" s="293"/>
      <c r="HJ41" s="293"/>
      <c r="HK41" s="293"/>
      <c r="HL41" s="293"/>
      <c r="HM41" s="293"/>
      <c r="HN41" s="293"/>
      <c r="HO41" s="293"/>
      <c r="HP41" s="293"/>
      <c r="HQ41" s="293"/>
      <c r="HR41" s="293"/>
      <c r="HS41" s="293"/>
      <c r="HT41" s="293"/>
      <c r="HU41" s="293"/>
      <c r="HV41" s="293"/>
      <c r="HW41" s="293"/>
      <c r="HX41" s="293"/>
      <c r="HY41" s="293"/>
      <c r="HZ41" s="293"/>
      <c r="IA41" s="293"/>
      <c r="IB41" s="293"/>
      <c r="IC41" s="293"/>
      <c r="ID41" s="293"/>
      <c r="IE41" s="293"/>
      <c r="IF41" s="293"/>
      <c r="IG41" s="293"/>
      <c r="IH41" s="293"/>
      <c r="II41" s="293"/>
      <c r="IJ41" s="293"/>
      <c r="IK41" s="293"/>
      <c r="IL41" s="293"/>
      <c r="IM41" s="293"/>
      <c r="IN41" s="293"/>
      <c r="IO41" s="293"/>
      <c r="IP41" s="293"/>
      <c r="IQ41" s="293"/>
      <c r="IR41" s="293"/>
      <c r="IS41" s="293"/>
      <c r="IT41" s="293"/>
      <c r="IU41" s="293"/>
      <c r="IV41" s="293"/>
    </row>
    <row r="42" spans="1:256" x14ac:dyDescent="0.2">
      <c r="A42" s="294"/>
      <c r="B42" s="295" t="s">
        <v>854</v>
      </c>
      <c r="C42" s="294"/>
      <c r="D42" s="294"/>
      <c r="E42" s="296"/>
      <c r="F42" s="305"/>
      <c r="G42" s="297"/>
      <c r="H42" s="297"/>
      <c r="I42" s="294"/>
      <c r="J42" s="297"/>
      <c r="K42" s="297"/>
      <c r="L42" s="297"/>
      <c r="M42" s="294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293"/>
      <c r="EH42" s="293"/>
      <c r="EI42" s="293"/>
      <c r="EJ42" s="293"/>
      <c r="EK42" s="293"/>
      <c r="EL42" s="293"/>
      <c r="EM42" s="293"/>
      <c r="EN42" s="293"/>
      <c r="EO42" s="293"/>
      <c r="EP42" s="293"/>
      <c r="EQ42" s="293"/>
      <c r="ER42" s="293"/>
      <c r="ES42" s="293"/>
      <c r="ET42" s="293"/>
      <c r="EU42" s="293"/>
      <c r="EV42" s="293"/>
      <c r="EW42" s="293"/>
      <c r="EX42" s="293"/>
      <c r="EY42" s="293"/>
      <c r="EZ42" s="293"/>
      <c r="FA42" s="293"/>
      <c r="FB42" s="293"/>
      <c r="FC42" s="293"/>
      <c r="FD42" s="293"/>
      <c r="FE42" s="293"/>
      <c r="FF42" s="293"/>
      <c r="FG42" s="293"/>
      <c r="FH42" s="293"/>
      <c r="FI42" s="293"/>
      <c r="FJ42" s="293"/>
      <c r="FK42" s="293"/>
      <c r="FL42" s="293"/>
      <c r="FM42" s="293"/>
      <c r="FN42" s="293"/>
      <c r="FO42" s="293"/>
      <c r="FP42" s="293"/>
      <c r="FQ42" s="293"/>
      <c r="FR42" s="293"/>
      <c r="FS42" s="293"/>
      <c r="FT42" s="293"/>
      <c r="FU42" s="293"/>
      <c r="FV42" s="293"/>
      <c r="FW42" s="293"/>
      <c r="FX42" s="293"/>
      <c r="FY42" s="293"/>
      <c r="FZ42" s="293"/>
      <c r="GA42" s="293"/>
      <c r="GB42" s="293"/>
      <c r="GC42" s="293"/>
      <c r="GD42" s="293"/>
      <c r="GE42" s="293"/>
      <c r="GF42" s="293"/>
      <c r="GG42" s="293"/>
      <c r="GH42" s="293"/>
      <c r="GI42" s="293"/>
      <c r="GJ42" s="293"/>
      <c r="GK42" s="293"/>
      <c r="GL42" s="293"/>
      <c r="GM42" s="293"/>
      <c r="GN42" s="293"/>
      <c r="GO42" s="293"/>
      <c r="GP42" s="293"/>
      <c r="GQ42" s="293"/>
      <c r="GR42" s="293"/>
      <c r="GS42" s="293"/>
      <c r="GT42" s="293"/>
      <c r="GU42" s="293"/>
      <c r="GV42" s="293"/>
      <c r="GW42" s="293"/>
      <c r="GX42" s="293"/>
      <c r="GY42" s="293"/>
      <c r="GZ42" s="293"/>
      <c r="HA42" s="293"/>
      <c r="HB42" s="293"/>
      <c r="HC42" s="293"/>
      <c r="HD42" s="293"/>
      <c r="HE42" s="293"/>
      <c r="HF42" s="293"/>
      <c r="HG42" s="293"/>
      <c r="HH42" s="293"/>
      <c r="HI42" s="293"/>
      <c r="HJ42" s="293"/>
      <c r="HK42" s="293"/>
      <c r="HL42" s="293"/>
      <c r="HM42" s="293"/>
      <c r="HN42" s="293"/>
      <c r="HO42" s="293"/>
      <c r="HP42" s="293"/>
      <c r="HQ42" s="293"/>
      <c r="HR42" s="293"/>
      <c r="HS42" s="293"/>
      <c r="HT42" s="293"/>
      <c r="HU42" s="293"/>
      <c r="HV42" s="293"/>
      <c r="HW42" s="293"/>
      <c r="HX42" s="293"/>
      <c r="HY42" s="293"/>
      <c r="HZ42" s="293"/>
      <c r="IA42" s="293"/>
      <c r="IB42" s="293"/>
      <c r="IC42" s="293"/>
      <c r="ID42" s="293"/>
      <c r="IE42" s="293"/>
      <c r="IF42" s="293"/>
      <c r="IG42" s="293"/>
      <c r="IH42" s="293"/>
      <c r="II42" s="293"/>
      <c r="IJ42" s="293"/>
      <c r="IK42" s="293"/>
      <c r="IL42" s="293"/>
      <c r="IM42" s="293"/>
      <c r="IN42" s="293"/>
      <c r="IO42" s="293"/>
      <c r="IP42" s="293"/>
      <c r="IQ42" s="293"/>
      <c r="IR42" s="293"/>
      <c r="IS42" s="293"/>
      <c r="IT42" s="293"/>
      <c r="IU42" s="293"/>
      <c r="IV42" s="293"/>
    </row>
    <row r="43" spans="1:256" ht="38.25" x14ac:dyDescent="0.2">
      <c r="A43" s="293">
        <v>1</v>
      </c>
      <c r="B43" s="293" t="s">
        <v>855</v>
      </c>
      <c r="C43" s="318">
        <v>1</v>
      </c>
      <c r="D43" s="318" t="s">
        <v>856</v>
      </c>
      <c r="E43" s="315"/>
      <c r="F43" s="316">
        <f t="shared" ref="F43:F56" si="2">E43*C43</f>
        <v>0</v>
      </c>
      <c r="G43" s="317"/>
      <c r="H43" s="327"/>
      <c r="I43" s="293"/>
      <c r="J43" s="317"/>
      <c r="K43" s="317"/>
      <c r="L43" s="317"/>
      <c r="M43" s="32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  <c r="FF43" s="338"/>
      <c r="FG43" s="338"/>
      <c r="FH43" s="338"/>
      <c r="FI43" s="338"/>
      <c r="FJ43" s="338"/>
      <c r="FK43" s="338"/>
      <c r="FL43" s="338"/>
      <c r="FM43" s="338"/>
      <c r="FN43" s="338"/>
      <c r="FO43" s="338"/>
      <c r="FP43" s="338"/>
      <c r="FQ43" s="338"/>
      <c r="FR43" s="338"/>
      <c r="FS43" s="338"/>
      <c r="FT43" s="338"/>
      <c r="FU43" s="338"/>
      <c r="FV43" s="338"/>
      <c r="FW43" s="338"/>
      <c r="FX43" s="338"/>
      <c r="FY43" s="338"/>
      <c r="FZ43" s="338"/>
      <c r="GA43" s="338"/>
      <c r="GB43" s="338"/>
      <c r="GC43" s="338"/>
      <c r="GD43" s="338"/>
      <c r="GE43" s="338"/>
      <c r="GF43" s="338"/>
      <c r="GG43" s="338"/>
      <c r="GH43" s="338"/>
      <c r="GI43" s="338"/>
      <c r="GJ43" s="338"/>
      <c r="GK43" s="338"/>
      <c r="GL43" s="338"/>
      <c r="GM43" s="338"/>
      <c r="GN43" s="338"/>
      <c r="GO43" s="338"/>
      <c r="GP43" s="338"/>
      <c r="GQ43" s="338"/>
      <c r="GR43" s="338"/>
      <c r="GS43" s="338"/>
      <c r="GT43" s="338"/>
      <c r="GU43" s="338"/>
      <c r="GV43" s="338"/>
      <c r="GW43" s="338"/>
      <c r="GX43" s="338"/>
      <c r="GY43" s="338"/>
      <c r="GZ43" s="338"/>
      <c r="HA43" s="338"/>
      <c r="HB43" s="338"/>
      <c r="HC43" s="338"/>
      <c r="HD43" s="338"/>
      <c r="HE43" s="338"/>
      <c r="HF43" s="338"/>
      <c r="HG43" s="338"/>
      <c r="HH43" s="338"/>
      <c r="HI43" s="338"/>
      <c r="HJ43" s="338"/>
      <c r="HK43" s="338"/>
      <c r="HL43" s="338"/>
      <c r="HM43" s="338"/>
      <c r="HN43" s="338"/>
      <c r="HO43" s="338"/>
      <c r="HP43" s="338"/>
      <c r="HQ43" s="338"/>
      <c r="HR43" s="338"/>
      <c r="HS43" s="338"/>
      <c r="HT43" s="338"/>
      <c r="HU43" s="338"/>
      <c r="HV43" s="338"/>
      <c r="HW43" s="338"/>
      <c r="HX43" s="338"/>
      <c r="HY43" s="338"/>
      <c r="HZ43" s="338"/>
      <c r="IA43" s="338"/>
      <c r="IB43" s="338"/>
      <c r="IC43" s="338"/>
      <c r="ID43" s="338"/>
      <c r="IE43" s="338"/>
      <c r="IF43" s="338"/>
      <c r="IG43" s="338"/>
      <c r="IH43" s="338"/>
      <c r="II43" s="338"/>
      <c r="IJ43" s="338"/>
      <c r="IK43" s="338"/>
      <c r="IL43" s="338"/>
      <c r="IM43" s="338"/>
      <c r="IN43" s="338"/>
      <c r="IO43" s="338"/>
      <c r="IP43" s="338"/>
      <c r="IQ43" s="338"/>
      <c r="IR43" s="338"/>
      <c r="IS43" s="338"/>
      <c r="IT43" s="338"/>
      <c r="IU43" s="338"/>
      <c r="IV43" s="338"/>
    </row>
    <row r="44" spans="1:256" x14ac:dyDescent="0.2">
      <c r="A44" s="322">
        <v>2</v>
      </c>
      <c r="B44" s="321" t="s">
        <v>857</v>
      </c>
      <c r="C44" s="306">
        <v>1</v>
      </c>
      <c r="D44" s="306" t="s">
        <v>858</v>
      </c>
      <c r="E44" s="308"/>
      <c r="F44" s="309">
        <f t="shared" si="2"/>
        <v>0</v>
      </c>
      <c r="G44" s="310">
        <v>1.1000000000000001</v>
      </c>
      <c r="H44" s="346">
        <f>G44*C44</f>
        <v>1.1000000000000001</v>
      </c>
      <c r="I44" s="307" t="s">
        <v>859</v>
      </c>
      <c r="J44" s="310"/>
      <c r="K44" s="310"/>
      <c r="L44" s="310"/>
      <c r="M44" s="311" t="s">
        <v>781</v>
      </c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3"/>
      <c r="GM44" s="323"/>
      <c r="GN44" s="323"/>
      <c r="GO44" s="323"/>
      <c r="GP44" s="323"/>
      <c r="GQ44" s="323"/>
      <c r="GR44" s="323"/>
      <c r="GS44" s="323"/>
      <c r="GT44" s="323"/>
      <c r="GU44" s="323"/>
      <c r="GV44" s="323"/>
      <c r="GW44" s="323"/>
      <c r="GX44" s="323"/>
      <c r="GY44" s="323"/>
      <c r="GZ44" s="323"/>
      <c r="HA44" s="323"/>
      <c r="HB44" s="323"/>
      <c r="HC44" s="323"/>
      <c r="HD44" s="323"/>
      <c r="HE44" s="323"/>
      <c r="HF44" s="323"/>
      <c r="HG44" s="323"/>
      <c r="HH44" s="323"/>
      <c r="HI44" s="323"/>
      <c r="HJ44" s="323"/>
      <c r="HK44" s="323"/>
      <c r="HL44" s="323"/>
      <c r="HM44" s="323"/>
      <c r="HN44" s="323"/>
      <c r="HO44" s="323"/>
      <c r="HP44" s="323"/>
      <c r="HQ44" s="323"/>
      <c r="HR44" s="323"/>
      <c r="HS44" s="323"/>
      <c r="HT44" s="323"/>
      <c r="HU44" s="323"/>
      <c r="HV44" s="323"/>
      <c r="HW44" s="323"/>
      <c r="HX44" s="323"/>
      <c r="HY44" s="323"/>
      <c r="HZ44" s="323"/>
      <c r="IA44" s="323"/>
      <c r="IB44" s="323"/>
      <c r="IC44" s="323"/>
      <c r="ID44" s="323"/>
      <c r="IE44" s="323"/>
      <c r="IF44" s="323"/>
      <c r="IG44" s="323"/>
      <c r="IH44" s="323"/>
      <c r="II44" s="323"/>
      <c r="IJ44" s="323"/>
      <c r="IK44" s="323"/>
      <c r="IL44" s="323"/>
      <c r="IM44" s="323"/>
      <c r="IN44" s="323"/>
      <c r="IO44" s="323"/>
      <c r="IP44" s="323"/>
      <c r="IQ44" s="323"/>
      <c r="IR44" s="323"/>
      <c r="IS44" s="323"/>
      <c r="IT44" s="323"/>
      <c r="IU44" s="323"/>
      <c r="IV44" s="323"/>
    </row>
    <row r="45" spans="1:256" ht="38.25" x14ac:dyDescent="0.2">
      <c r="A45" s="294">
        <v>3</v>
      </c>
      <c r="B45" s="293" t="s">
        <v>860</v>
      </c>
      <c r="C45" s="318">
        <v>1</v>
      </c>
      <c r="D45" s="318" t="s">
        <v>861</v>
      </c>
      <c r="E45" s="315"/>
      <c r="F45" s="316">
        <f t="shared" si="2"/>
        <v>0</v>
      </c>
      <c r="G45" s="297"/>
      <c r="H45" s="297"/>
      <c r="I45" s="294"/>
      <c r="J45" s="297"/>
      <c r="K45" s="297"/>
      <c r="L45" s="297" t="s">
        <v>862</v>
      </c>
      <c r="M45" s="34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3"/>
      <c r="ET45" s="293"/>
      <c r="EU45" s="293"/>
      <c r="EV45" s="293"/>
      <c r="EW45" s="293"/>
      <c r="EX45" s="293"/>
      <c r="EY45" s="293"/>
      <c r="EZ45" s="293"/>
      <c r="FA45" s="293"/>
      <c r="FB45" s="293"/>
      <c r="FC45" s="293"/>
      <c r="FD45" s="293"/>
      <c r="FE45" s="293"/>
      <c r="FF45" s="293"/>
      <c r="FG45" s="293"/>
      <c r="FH45" s="293"/>
      <c r="FI45" s="293"/>
      <c r="FJ45" s="293"/>
      <c r="FK45" s="293"/>
      <c r="FL45" s="293"/>
      <c r="FM45" s="293"/>
      <c r="FN45" s="293"/>
      <c r="FO45" s="293"/>
      <c r="FP45" s="293"/>
      <c r="FQ45" s="293"/>
      <c r="FR45" s="293"/>
      <c r="FS45" s="293"/>
      <c r="FT45" s="293"/>
      <c r="FU45" s="293"/>
      <c r="FV45" s="293"/>
      <c r="FW45" s="293"/>
      <c r="FX45" s="293"/>
      <c r="FY45" s="293"/>
      <c r="FZ45" s="293"/>
      <c r="GA45" s="293"/>
      <c r="GB45" s="293"/>
      <c r="GC45" s="293"/>
      <c r="GD45" s="293"/>
      <c r="GE45" s="293"/>
      <c r="GF45" s="293"/>
      <c r="GG45" s="293"/>
      <c r="GH45" s="293"/>
      <c r="GI45" s="293"/>
      <c r="GJ45" s="293"/>
      <c r="GK45" s="293"/>
      <c r="GL45" s="293"/>
      <c r="GM45" s="293"/>
      <c r="GN45" s="293"/>
      <c r="GO45" s="293"/>
      <c r="GP45" s="293"/>
      <c r="GQ45" s="293"/>
      <c r="GR45" s="293"/>
      <c r="GS45" s="293"/>
      <c r="GT45" s="293"/>
      <c r="GU45" s="293"/>
      <c r="GV45" s="293"/>
      <c r="GW45" s="293"/>
      <c r="GX45" s="293"/>
      <c r="GY45" s="293"/>
      <c r="GZ45" s="293"/>
      <c r="HA45" s="293"/>
      <c r="HB45" s="293"/>
      <c r="HC45" s="293"/>
      <c r="HD45" s="293"/>
      <c r="HE45" s="293"/>
      <c r="HF45" s="293"/>
      <c r="HG45" s="293"/>
      <c r="HH45" s="293"/>
      <c r="HI45" s="293"/>
      <c r="HJ45" s="293"/>
      <c r="HK45" s="293"/>
      <c r="HL45" s="293"/>
      <c r="HM45" s="293"/>
      <c r="HN45" s="293"/>
      <c r="HO45" s="293"/>
      <c r="HP45" s="293"/>
      <c r="HQ45" s="293"/>
      <c r="HR45" s="293"/>
      <c r="HS45" s="293"/>
      <c r="HT45" s="293"/>
      <c r="HU45" s="293"/>
      <c r="HV45" s="293"/>
      <c r="HW45" s="293"/>
      <c r="HX45" s="293"/>
      <c r="HY45" s="293"/>
      <c r="HZ45" s="293"/>
      <c r="IA45" s="293"/>
      <c r="IB45" s="293"/>
      <c r="IC45" s="293"/>
      <c r="ID45" s="293"/>
      <c r="IE45" s="293"/>
      <c r="IF45" s="293"/>
      <c r="IG45" s="293"/>
      <c r="IH45" s="293"/>
      <c r="II45" s="293"/>
      <c r="IJ45" s="293"/>
      <c r="IK45" s="293"/>
      <c r="IL45" s="293"/>
      <c r="IM45" s="293"/>
      <c r="IN45" s="293"/>
      <c r="IO45" s="293"/>
      <c r="IP45" s="293"/>
      <c r="IQ45" s="293"/>
      <c r="IR45" s="293"/>
      <c r="IS45" s="293"/>
      <c r="IT45" s="293"/>
      <c r="IU45" s="293"/>
      <c r="IV45" s="293"/>
    </row>
    <row r="46" spans="1:256" ht="38.25" x14ac:dyDescent="0.2">
      <c r="A46" s="294">
        <v>4</v>
      </c>
      <c r="B46" s="293" t="s">
        <v>863</v>
      </c>
      <c r="C46" s="318">
        <v>1</v>
      </c>
      <c r="D46" s="318" t="s">
        <v>861</v>
      </c>
      <c r="E46" s="315"/>
      <c r="F46" s="316">
        <f t="shared" si="2"/>
        <v>0</v>
      </c>
      <c r="G46" s="297"/>
      <c r="H46" s="297"/>
      <c r="I46" s="294"/>
      <c r="J46" s="297"/>
      <c r="K46" s="297"/>
      <c r="L46" s="297"/>
      <c r="M46" s="34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  <c r="FF46" s="293"/>
      <c r="FG46" s="293"/>
      <c r="FH46" s="293"/>
      <c r="FI46" s="293"/>
      <c r="FJ46" s="293"/>
      <c r="FK46" s="293"/>
      <c r="FL46" s="293"/>
      <c r="FM46" s="293"/>
      <c r="FN46" s="293"/>
      <c r="FO46" s="293"/>
      <c r="FP46" s="293"/>
      <c r="FQ46" s="293"/>
      <c r="FR46" s="293"/>
      <c r="FS46" s="293"/>
      <c r="FT46" s="293"/>
      <c r="FU46" s="293"/>
      <c r="FV46" s="293"/>
      <c r="FW46" s="293"/>
      <c r="FX46" s="293"/>
      <c r="FY46" s="293"/>
      <c r="FZ46" s="293"/>
      <c r="GA46" s="293"/>
      <c r="GB46" s="293"/>
      <c r="GC46" s="293"/>
      <c r="GD46" s="293"/>
      <c r="GE46" s="293"/>
      <c r="GF46" s="293"/>
      <c r="GG46" s="293"/>
      <c r="GH46" s="293"/>
      <c r="GI46" s="293"/>
      <c r="GJ46" s="293"/>
      <c r="GK46" s="293"/>
      <c r="GL46" s="293"/>
      <c r="GM46" s="293"/>
      <c r="GN46" s="293"/>
      <c r="GO46" s="293"/>
      <c r="GP46" s="293"/>
      <c r="GQ46" s="293"/>
      <c r="GR46" s="293"/>
      <c r="GS46" s="293"/>
      <c r="GT46" s="293"/>
      <c r="GU46" s="293"/>
      <c r="GV46" s="293"/>
      <c r="GW46" s="293"/>
      <c r="GX46" s="293"/>
      <c r="GY46" s="293"/>
      <c r="GZ46" s="293"/>
      <c r="HA46" s="293"/>
      <c r="HB46" s="293"/>
      <c r="HC46" s="293"/>
      <c r="HD46" s="293"/>
      <c r="HE46" s="293"/>
      <c r="HF46" s="293"/>
      <c r="HG46" s="293"/>
      <c r="HH46" s="293"/>
      <c r="HI46" s="293"/>
      <c r="HJ46" s="293"/>
      <c r="HK46" s="293"/>
      <c r="HL46" s="293"/>
      <c r="HM46" s="293"/>
      <c r="HN46" s="293"/>
      <c r="HO46" s="293"/>
      <c r="HP46" s="293"/>
      <c r="HQ46" s="293"/>
      <c r="HR46" s="293"/>
      <c r="HS46" s="293"/>
      <c r="HT46" s="293"/>
      <c r="HU46" s="293"/>
      <c r="HV46" s="293"/>
      <c r="HW46" s="293"/>
      <c r="HX46" s="293"/>
      <c r="HY46" s="293"/>
      <c r="HZ46" s="293"/>
      <c r="IA46" s="293"/>
      <c r="IB46" s="293"/>
      <c r="IC46" s="293"/>
      <c r="ID46" s="293"/>
      <c r="IE46" s="293"/>
      <c r="IF46" s="293"/>
      <c r="IG46" s="293"/>
      <c r="IH46" s="293"/>
      <c r="II46" s="293"/>
      <c r="IJ46" s="293"/>
      <c r="IK46" s="293"/>
      <c r="IL46" s="293"/>
      <c r="IM46" s="293"/>
      <c r="IN46" s="293"/>
      <c r="IO46" s="293"/>
      <c r="IP46" s="293"/>
      <c r="IQ46" s="293"/>
      <c r="IR46" s="293"/>
      <c r="IS46" s="293"/>
      <c r="IT46" s="293"/>
      <c r="IU46" s="293"/>
      <c r="IV46" s="293"/>
    </row>
    <row r="47" spans="1:256" x14ac:dyDescent="0.2">
      <c r="A47" s="336">
        <v>5</v>
      </c>
      <c r="B47" s="296" t="s">
        <v>864</v>
      </c>
      <c r="C47" s="318">
        <v>1</v>
      </c>
      <c r="D47" s="318" t="s">
        <v>865</v>
      </c>
      <c r="E47" s="315"/>
      <c r="F47" s="316">
        <f t="shared" si="2"/>
        <v>0</v>
      </c>
      <c r="G47" s="317"/>
      <c r="H47" s="293"/>
      <c r="I47" s="293"/>
      <c r="J47" s="317"/>
      <c r="K47" s="317"/>
      <c r="L47" s="317"/>
      <c r="M47" s="32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8"/>
      <c r="EL47" s="338"/>
      <c r="EM47" s="338"/>
      <c r="EN47" s="338"/>
      <c r="EO47" s="338"/>
      <c r="EP47" s="338"/>
      <c r="EQ47" s="338"/>
      <c r="ER47" s="338"/>
      <c r="ES47" s="338"/>
      <c r="ET47" s="338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  <c r="FH47" s="338"/>
      <c r="FI47" s="338"/>
      <c r="FJ47" s="338"/>
      <c r="FK47" s="338"/>
      <c r="FL47" s="338"/>
      <c r="FM47" s="338"/>
      <c r="FN47" s="338"/>
      <c r="FO47" s="338"/>
      <c r="FP47" s="338"/>
      <c r="FQ47" s="338"/>
      <c r="FR47" s="338"/>
      <c r="FS47" s="338"/>
      <c r="FT47" s="338"/>
      <c r="FU47" s="338"/>
      <c r="FV47" s="338"/>
      <c r="FW47" s="338"/>
      <c r="FX47" s="338"/>
      <c r="FY47" s="338"/>
      <c r="FZ47" s="338"/>
      <c r="GA47" s="338"/>
      <c r="GB47" s="338"/>
      <c r="GC47" s="338"/>
      <c r="GD47" s="338"/>
      <c r="GE47" s="338"/>
      <c r="GF47" s="338"/>
      <c r="GG47" s="338"/>
      <c r="GH47" s="338"/>
      <c r="GI47" s="338"/>
      <c r="GJ47" s="338"/>
      <c r="GK47" s="338"/>
      <c r="GL47" s="338"/>
      <c r="GM47" s="338"/>
      <c r="GN47" s="338"/>
      <c r="GO47" s="338"/>
      <c r="GP47" s="338"/>
      <c r="GQ47" s="338"/>
      <c r="GR47" s="338"/>
      <c r="GS47" s="338"/>
      <c r="GT47" s="338"/>
      <c r="GU47" s="338"/>
      <c r="GV47" s="338"/>
      <c r="GW47" s="338"/>
      <c r="GX47" s="338"/>
      <c r="GY47" s="338"/>
      <c r="GZ47" s="338"/>
      <c r="HA47" s="338"/>
      <c r="HB47" s="338"/>
      <c r="HC47" s="338"/>
      <c r="HD47" s="338"/>
      <c r="HE47" s="338"/>
      <c r="HF47" s="338"/>
      <c r="HG47" s="338"/>
      <c r="HH47" s="338"/>
      <c r="HI47" s="338"/>
      <c r="HJ47" s="338"/>
      <c r="HK47" s="338"/>
      <c r="HL47" s="338"/>
      <c r="HM47" s="338"/>
      <c r="HN47" s="338"/>
      <c r="HO47" s="338"/>
      <c r="HP47" s="338"/>
      <c r="HQ47" s="338"/>
      <c r="HR47" s="338"/>
      <c r="HS47" s="338"/>
      <c r="HT47" s="338"/>
      <c r="HU47" s="338"/>
      <c r="HV47" s="338"/>
      <c r="HW47" s="338"/>
      <c r="HX47" s="338"/>
      <c r="HY47" s="338"/>
      <c r="HZ47" s="338"/>
      <c r="IA47" s="338"/>
      <c r="IB47" s="338"/>
      <c r="IC47" s="338"/>
      <c r="ID47" s="338"/>
      <c r="IE47" s="338"/>
      <c r="IF47" s="338"/>
      <c r="IG47" s="338"/>
      <c r="IH47" s="338"/>
      <c r="II47" s="338"/>
      <c r="IJ47" s="338"/>
      <c r="IK47" s="338"/>
      <c r="IL47" s="338"/>
      <c r="IM47" s="338"/>
      <c r="IN47" s="338"/>
      <c r="IO47" s="338"/>
      <c r="IP47" s="338"/>
      <c r="IQ47" s="338"/>
      <c r="IR47" s="338"/>
      <c r="IS47" s="338"/>
      <c r="IT47" s="338"/>
      <c r="IU47" s="338"/>
      <c r="IV47" s="338"/>
    </row>
    <row r="48" spans="1:256" ht="38.25" x14ac:dyDescent="0.2">
      <c r="A48" s="336">
        <v>6</v>
      </c>
      <c r="B48" s="293" t="s">
        <v>866</v>
      </c>
      <c r="C48" s="318">
        <v>1</v>
      </c>
      <c r="D48" s="318" t="s">
        <v>867</v>
      </c>
      <c r="E48" s="315"/>
      <c r="F48" s="316">
        <f t="shared" si="2"/>
        <v>0</v>
      </c>
      <c r="G48" s="317"/>
      <c r="H48" s="293"/>
      <c r="I48" s="318" t="s">
        <v>837</v>
      </c>
      <c r="J48" s="317"/>
      <c r="K48" s="317"/>
      <c r="L48" s="317"/>
      <c r="M48" s="32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8"/>
      <c r="DQ48" s="338"/>
      <c r="DR48" s="338"/>
      <c r="DS48" s="338"/>
      <c r="DT48" s="338"/>
      <c r="DU48" s="338"/>
      <c r="DV48" s="338"/>
      <c r="DW48" s="338"/>
      <c r="DX48" s="338"/>
      <c r="DY48" s="338"/>
      <c r="DZ48" s="338"/>
      <c r="EA48" s="338"/>
      <c r="EB48" s="338"/>
      <c r="EC48" s="338"/>
      <c r="ED48" s="338"/>
      <c r="EE48" s="338"/>
      <c r="EF48" s="338"/>
      <c r="EG48" s="338"/>
      <c r="EH48" s="338"/>
      <c r="EI48" s="338"/>
      <c r="EJ48" s="338"/>
      <c r="EK48" s="338"/>
      <c r="EL48" s="338"/>
      <c r="EM48" s="338"/>
      <c r="EN48" s="338"/>
      <c r="EO48" s="338"/>
      <c r="EP48" s="338"/>
      <c r="EQ48" s="338"/>
      <c r="ER48" s="338"/>
      <c r="ES48" s="338"/>
      <c r="ET48" s="338"/>
      <c r="EU48" s="338"/>
      <c r="EV48" s="338"/>
      <c r="EW48" s="338"/>
      <c r="EX48" s="338"/>
      <c r="EY48" s="338"/>
      <c r="EZ48" s="338"/>
      <c r="FA48" s="338"/>
      <c r="FB48" s="338"/>
      <c r="FC48" s="338"/>
      <c r="FD48" s="338"/>
      <c r="FE48" s="338"/>
      <c r="FF48" s="338"/>
      <c r="FG48" s="338"/>
      <c r="FH48" s="338"/>
      <c r="FI48" s="338"/>
      <c r="FJ48" s="338"/>
      <c r="FK48" s="338"/>
      <c r="FL48" s="338"/>
      <c r="FM48" s="338"/>
      <c r="FN48" s="338"/>
      <c r="FO48" s="338"/>
      <c r="FP48" s="338"/>
      <c r="FQ48" s="338"/>
      <c r="FR48" s="338"/>
      <c r="FS48" s="338"/>
      <c r="FT48" s="338"/>
      <c r="FU48" s="338"/>
      <c r="FV48" s="338"/>
      <c r="FW48" s="338"/>
      <c r="FX48" s="338"/>
      <c r="FY48" s="338"/>
      <c r="FZ48" s="338"/>
      <c r="GA48" s="338"/>
      <c r="GB48" s="338"/>
      <c r="GC48" s="338"/>
      <c r="GD48" s="338"/>
      <c r="GE48" s="338"/>
      <c r="GF48" s="338"/>
      <c r="GG48" s="338"/>
      <c r="GH48" s="338"/>
      <c r="GI48" s="338"/>
      <c r="GJ48" s="338"/>
      <c r="GK48" s="338"/>
      <c r="GL48" s="338"/>
      <c r="GM48" s="338"/>
      <c r="GN48" s="338"/>
      <c r="GO48" s="338"/>
      <c r="GP48" s="338"/>
      <c r="GQ48" s="338"/>
      <c r="GR48" s="338"/>
      <c r="GS48" s="338"/>
      <c r="GT48" s="338"/>
      <c r="GU48" s="338"/>
      <c r="GV48" s="338"/>
      <c r="GW48" s="338"/>
      <c r="GX48" s="338"/>
      <c r="GY48" s="338"/>
      <c r="GZ48" s="338"/>
      <c r="HA48" s="338"/>
      <c r="HB48" s="338"/>
      <c r="HC48" s="338"/>
      <c r="HD48" s="338"/>
      <c r="HE48" s="338"/>
      <c r="HF48" s="338"/>
      <c r="HG48" s="338"/>
      <c r="HH48" s="338"/>
      <c r="HI48" s="338"/>
      <c r="HJ48" s="338"/>
      <c r="HK48" s="338"/>
      <c r="HL48" s="338"/>
      <c r="HM48" s="338"/>
      <c r="HN48" s="338"/>
      <c r="HO48" s="338"/>
      <c r="HP48" s="338"/>
      <c r="HQ48" s="338"/>
      <c r="HR48" s="338"/>
      <c r="HS48" s="338"/>
      <c r="HT48" s="338"/>
      <c r="HU48" s="338"/>
      <c r="HV48" s="338"/>
      <c r="HW48" s="338"/>
      <c r="HX48" s="338"/>
      <c r="HY48" s="338"/>
      <c r="HZ48" s="338"/>
      <c r="IA48" s="338"/>
      <c r="IB48" s="338"/>
      <c r="IC48" s="338"/>
      <c r="ID48" s="338"/>
      <c r="IE48" s="338"/>
      <c r="IF48" s="338"/>
      <c r="IG48" s="338"/>
      <c r="IH48" s="338"/>
      <c r="II48" s="338"/>
      <c r="IJ48" s="338"/>
      <c r="IK48" s="338"/>
      <c r="IL48" s="338"/>
      <c r="IM48" s="338"/>
      <c r="IN48" s="338"/>
      <c r="IO48" s="338"/>
      <c r="IP48" s="338"/>
      <c r="IQ48" s="338"/>
      <c r="IR48" s="338"/>
      <c r="IS48" s="338"/>
      <c r="IT48" s="338"/>
      <c r="IU48" s="338"/>
      <c r="IV48" s="338"/>
    </row>
    <row r="49" spans="1:256" x14ac:dyDescent="0.2">
      <c r="A49" s="336"/>
      <c r="B49" s="293"/>
      <c r="C49" s="318"/>
      <c r="D49" s="318"/>
      <c r="E49" s="315"/>
      <c r="F49" s="316"/>
      <c r="G49" s="317"/>
      <c r="H49" s="293"/>
      <c r="I49" s="318"/>
      <c r="J49" s="317"/>
      <c r="K49" s="317"/>
      <c r="L49" s="317"/>
      <c r="M49" s="32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338"/>
      <c r="EL49" s="338"/>
      <c r="EM49" s="338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8"/>
      <c r="FI49" s="338"/>
      <c r="FJ49" s="338"/>
      <c r="FK49" s="33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8"/>
      <c r="FY49" s="338"/>
      <c r="FZ49" s="338"/>
      <c r="GA49" s="338"/>
      <c r="GB49" s="338"/>
      <c r="GC49" s="338"/>
      <c r="GD49" s="338"/>
      <c r="GE49" s="338"/>
      <c r="GF49" s="338"/>
      <c r="GG49" s="338"/>
      <c r="GH49" s="338"/>
      <c r="GI49" s="338"/>
      <c r="GJ49" s="338"/>
      <c r="GK49" s="338"/>
      <c r="GL49" s="338"/>
      <c r="GM49" s="338"/>
      <c r="GN49" s="338"/>
      <c r="GO49" s="338"/>
      <c r="GP49" s="338"/>
      <c r="GQ49" s="338"/>
      <c r="GR49" s="338"/>
      <c r="GS49" s="338"/>
      <c r="GT49" s="338"/>
      <c r="GU49" s="338"/>
      <c r="GV49" s="338"/>
      <c r="GW49" s="338"/>
      <c r="GX49" s="338"/>
      <c r="GY49" s="338"/>
      <c r="GZ49" s="338"/>
      <c r="HA49" s="338"/>
      <c r="HB49" s="338"/>
      <c r="HC49" s="338"/>
      <c r="HD49" s="338"/>
      <c r="HE49" s="338"/>
      <c r="HF49" s="338"/>
      <c r="HG49" s="338"/>
      <c r="HH49" s="338"/>
      <c r="HI49" s="338"/>
      <c r="HJ49" s="338"/>
      <c r="HK49" s="338"/>
      <c r="HL49" s="338"/>
      <c r="HM49" s="338"/>
      <c r="HN49" s="338"/>
      <c r="HO49" s="338"/>
      <c r="HP49" s="338"/>
      <c r="HQ49" s="338"/>
      <c r="HR49" s="338"/>
      <c r="HS49" s="338"/>
      <c r="HT49" s="338"/>
      <c r="HU49" s="338"/>
      <c r="HV49" s="338"/>
      <c r="HW49" s="338"/>
      <c r="HX49" s="338"/>
      <c r="HY49" s="338"/>
      <c r="HZ49" s="338"/>
      <c r="IA49" s="338"/>
      <c r="IB49" s="338"/>
      <c r="IC49" s="338"/>
      <c r="ID49" s="338"/>
      <c r="IE49" s="338"/>
      <c r="IF49" s="338"/>
      <c r="IG49" s="338"/>
      <c r="IH49" s="338"/>
      <c r="II49" s="338"/>
      <c r="IJ49" s="338"/>
      <c r="IK49" s="338"/>
      <c r="IL49" s="338"/>
      <c r="IM49" s="338"/>
      <c r="IN49" s="338"/>
      <c r="IO49" s="338"/>
      <c r="IP49" s="338"/>
      <c r="IQ49" s="338"/>
      <c r="IR49" s="338"/>
      <c r="IS49" s="338"/>
      <c r="IT49" s="338"/>
      <c r="IU49" s="338"/>
      <c r="IV49" s="338"/>
    </row>
    <row r="50" spans="1:256" x14ac:dyDescent="0.2">
      <c r="A50" s="294"/>
      <c r="B50" s="295" t="s">
        <v>868</v>
      </c>
      <c r="C50" s="294"/>
      <c r="D50" s="294"/>
      <c r="E50" s="315"/>
      <c r="F50" s="316"/>
      <c r="G50" s="297"/>
      <c r="H50" s="297"/>
      <c r="I50" s="294"/>
      <c r="J50" s="297"/>
      <c r="K50" s="297"/>
      <c r="L50" s="297"/>
      <c r="M50" s="364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3"/>
      <c r="ET50" s="293"/>
      <c r="EU50" s="293"/>
      <c r="EV50" s="293"/>
      <c r="EW50" s="293"/>
      <c r="EX50" s="293"/>
      <c r="EY50" s="293"/>
      <c r="EZ50" s="293"/>
      <c r="FA50" s="293"/>
      <c r="FB50" s="293"/>
      <c r="FC50" s="293"/>
      <c r="FD50" s="293"/>
      <c r="FE50" s="293"/>
      <c r="FF50" s="293"/>
      <c r="FG50" s="293"/>
      <c r="FH50" s="293"/>
      <c r="FI50" s="293"/>
      <c r="FJ50" s="293"/>
      <c r="FK50" s="293"/>
      <c r="FL50" s="293"/>
      <c r="FM50" s="293"/>
      <c r="FN50" s="293"/>
      <c r="FO50" s="293"/>
      <c r="FP50" s="293"/>
      <c r="FQ50" s="293"/>
      <c r="FR50" s="293"/>
      <c r="FS50" s="293"/>
      <c r="FT50" s="293"/>
      <c r="FU50" s="293"/>
      <c r="FV50" s="293"/>
      <c r="FW50" s="293"/>
      <c r="FX50" s="293"/>
      <c r="FY50" s="293"/>
      <c r="FZ50" s="293"/>
      <c r="GA50" s="293"/>
      <c r="GB50" s="293"/>
      <c r="GC50" s="293"/>
      <c r="GD50" s="293"/>
      <c r="GE50" s="293"/>
      <c r="GF50" s="293"/>
      <c r="GG50" s="293"/>
      <c r="GH50" s="293"/>
      <c r="GI50" s="293"/>
      <c r="GJ50" s="293"/>
      <c r="GK50" s="293"/>
      <c r="GL50" s="293"/>
      <c r="GM50" s="293"/>
      <c r="GN50" s="293"/>
      <c r="GO50" s="293"/>
      <c r="GP50" s="293"/>
      <c r="GQ50" s="293"/>
      <c r="GR50" s="293"/>
      <c r="GS50" s="293"/>
      <c r="GT50" s="293"/>
      <c r="GU50" s="293"/>
      <c r="GV50" s="293"/>
      <c r="GW50" s="293"/>
      <c r="GX50" s="293"/>
      <c r="GY50" s="293"/>
      <c r="GZ50" s="293"/>
      <c r="HA50" s="293"/>
      <c r="HB50" s="293"/>
      <c r="HC50" s="293"/>
      <c r="HD50" s="293"/>
      <c r="HE50" s="293"/>
      <c r="HF50" s="293"/>
      <c r="HG50" s="293"/>
      <c r="HH50" s="293"/>
      <c r="HI50" s="293"/>
      <c r="HJ50" s="293"/>
      <c r="HK50" s="293"/>
      <c r="HL50" s="293"/>
      <c r="HM50" s="293"/>
      <c r="HN50" s="293"/>
      <c r="HO50" s="293"/>
      <c r="HP50" s="293"/>
      <c r="HQ50" s="293"/>
      <c r="HR50" s="293"/>
      <c r="HS50" s="293"/>
      <c r="HT50" s="293"/>
      <c r="HU50" s="293"/>
      <c r="HV50" s="293"/>
      <c r="HW50" s="293"/>
      <c r="HX50" s="293"/>
      <c r="HY50" s="293"/>
      <c r="HZ50" s="293"/>
      <c r="IA50" s="293"/>
      <c r="IB50" s="293"/>
      <c r="IC50" s="293"/>
      <c r="ID50" s="293"/>
      <c r="IE50" s="293"/>
      <c r="IF50" s="293"/>
      <c r="IG50" s="293"/>
      <c r="IH50" s="293"/>
      <c r="II50" s="293"/>
      <c r="IJ50" s="293"/>
      <c r="IK50" s="293"/>
      <c r="IL50" s="293"/>
      <c r="IM50" s="293"/>
      <c r="IN50" s="293"/>
      <c r="IO50" s="293"/>
      <c r="IP50" s="293"/>
      <c r="IQ50" s="293"/>
      <c r="IR50" s="293"/>
      <c r="IS50" s="293"/>
      <c r="IT50" s="293"/>
      <c r="IU50" s="293"/>
      <c r="IV50" s="293"/>
    </row>
    <row r="51" spans="1:256" ht="63.75" x14ac:dyDescent="0.2">
      <c r="A51" s="336">
        <v>1</v>
      </c>
      <c r="B51" s="296" t="s">
        <v>869</v>
      </c>
      <c r="C51" s="318">
        <v>1</v>
      </c>
      <c r="D51" s="318" t="s">
        <v>870</v>
      </c>
      <c r="E51" s="315"/>
      <c r="F51" s="316">
        <f t="shared" si="2"/>
        <v>0</v>
      </c>
      <c r="G51" s="317"/>
      <c r="H51" s="327"/>
      <c r="I51" s="293"/>
      <c r="J51" s="317"/>
      <c r="K51" s="317"/>
      <c r="L51" s="297" t="s">
        <v>871</v>
      </c>
      <c r="M51" s="32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8"/>
      <c r="ED51" s="338"/>
      <c r="EE51" s="338"/>
      <c r="EF51" s="338"/>
      <c r="EG51" s="338"/>
      <c r="EH51" s="338"/>
      <c r="EI51" s="338"/>
      <c r="EJ51" s="338"/>
      <c r="EK51" s="338"/>
      <c r="EL51" s="338"/>
      <c r="EM51" s="338"/>
      <c r="EN51" s="338"/>
      <c r="EO51" s="338"/>
      <c r="EP51" s="338"/>
      <c r="EQ51" s="338"/>
      <c r="ER51" s="338"/>
      <c r="ES51" s="338"/>
      <c r="ET51" s="338"/>
      <c r="EU51" s="338"/>
      <c r="EV51" s="338"/>
      <c r="EW51" s="338"/>
      <c r="EX51" s="338"/>
      <c r="EY51" s="338"/>
      <c r="EZ51" s="338"/>
      <c r="FA51" s="338"/>
      <c r="FB51" s="338"/>
      <c r="FC51" s="338"/>
      <c r="FD51" s="338"/>
      <c r="FE51" s="338"/>
      <c r="FF51" s="338"/>
      <c r="FG51" s="338"/>
      <c r="FH51" s="338"/>
      <c r="FI51" s="338"/>
      <c r="FJ51" s="338"/>
      <c r="FK51" s="338"/>
      <c r="FL51" s="338"/>
      <c r="FM51" s="338"/>
      <c r="FN51" s="338"/>
      <c r="FO51" s="338"/>
      <c r="FP51" s="338"/>
      <c r="FQ51" s="338"/>
      <c r="FR51" s="338"/>
      <c r="FS51" s="338"/>
      <c r="FT51" s="338"/>
      <c r="FU51" s="338"/>
      <c r="FV51" s="338"/>
      <c r="FW51" s="338"/>
      <c r="FX51" s="338"/>
      <c r="FY51" s="338"/>
      <c r="FZ51" s="338"/>
      <c r="GA51" s="338"/>
      <c r="GB51" s="338"/>
      <c r="GC51" s="338"/>
      <c r="GD51" s="338"/>
      <c r="GE51" s="338"/>
      <c r="GF51" s="338"/>
      <c r="GG51" s="338"/>
      <c r="GH51" s="338"/>
      <c r="GI51" s="338"/>
      <c r="GJ51" s="338"/>
      <c r="GK51" s="338"/>
      <c r="GL51" s="338"/>
      <c r="GM51" s="338"/>
      <c r="GN51" s="338"/>
      <c r="GO51" s="338"/>
      <c r="GP51" s="338"/>
      <c r="GQ51" s="338"/>
      <c r="GR51" s="338"/>
      <c r="GS51" s="338"/>
      <c r="GT51" s="338"/>
      <c r="GU51" s="338"/>
      <c r="GV51" s="338"/>
      <c r="GW51" s="338"/>
      <c r="GX51" s="338"/>
      <c r="GY51" s="338"/>
      <c r="GZ51" s="338"/>
      <c r="HA51" s="338"/>
      <c r="HB51" s="338"/>
      <c r="HC51" s="338"/>
      <c r="HD51" s="338"/>
      <c r="HE51" s="338"/>
      <c r="HF51" s="338"/>
      <c r="HG51" s="338"/>
      <c r="HH51" s="338"/>
      <c r="HI51" s="338"/>
      <c r="HJ51" s="338"/>
      <c r="HK51" s="338"/>
      <c r="HL51" s="338"/>
      <c r="HM51" s="338"/>
      <c r="HN51" s="338"/>
      <c r="HO51" s="338"/>
      <c r="HP51" s="338"/>
      <c r="HQ51" s="338"/>
      <c r="HR51" s="338"/>
      <c r="HS51" s="338"/>
      <c r="HT51" s="338"/>
      <c r="HU51" s="338"/>
      <c r="HV51" s="338"/>
      <c r="HW51" s="338"/>
      <c r="HX51" s="338"/>
      <c r="HY51" s="338"/>
      <c r="HZ51" s="338"/>
      <c r="IA51" s="338"/>
      <c r="IB51" s="338"/>
      <c r="IC51" s="338"/>
      <c r="ID51" s="338"/>
      <c r="IE51" s="338"/>
      <c r="IF51" s="338"/>
      <c r="IG51" s="338"/>
      <c r="IH51" s="338"/>
      <c r="II51" s="338"/>
      <c r="IJ51" s="338"/>
      <c r="IK51" s="338"/>
      <c r="IL51" s="338"/>
      <c r="IM51" s="338"/>
      <c r="IN51" s="338"/>
      <c r="IO51" s="338"/>
      <c r="IP51" s="338"/>
      <c r="IQ51" s="338"/>
      <c r="IR51" s="338"/>
      <c r="IS51" s="338"/>
      <c r="IT51" s="338"/>
      <c r="IU51" s="338"/>
      <c r="IV51" s="338"/>
    </row>
    <row r="52" spans="1:256" x14ac:dyDescent="0.2">
      <c r="A52" s="336" t="s">
        <v>782</v>
      </c>
      <c r="B52" s="296" t="s">
        <v>872</v>
      </c>
      <c r="C52" s="318">
        <v>1</v>
      </c>
      <c r="D52" s="318"/>
      <c r="E52" s="315"/>
      <c r="F52" s="316">
        <f t="shared" si="2"/>
        <v>0</v>
      </c>
      <c r="G52" s="317"/>
      <c r="H52" s="327"/>
      <c r="I52" s="293"/>
      <c r="J52" s="317"/>
      <c r="K52" s="317"/>
      <c r="L52" s="297"/>
      <c r="M52" s="32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  <c r="DE52" s="338"/>
      <c r="DF52" s="338"/>
      <c r="DG52" s="338"/>
      <c r="DH52" s="338"/>
      <c r="DI52" s="338"/>
      <c r="DJ52" s="338"/>
      <c r="DK52" s="338"/>
      <c r="DL52" s="338"/>
      <c r="DM52" s="338"/>
      <c r="DN52" s="338"/>
      <c r="DO52" s="338"/>
      <c r="DP52" s="338"/>
      <c r="DQ52" s="338"/>
      <c r="DR52" s="338"/>
      <c r="DS52" s="338"/>
      <c r="DT52" s="338"/>
      <c r="DU52" s="338"/>
      <c r="DV52" s="338"/>
      <c r="DW52" s="338"/>
      <c r="DX52" s="338"/>
      <c r="DY52" s="338"/>
      <c r="DZ52" s="338"/>
      <c r="EA52" s="338"/>
      <c r="EB52" s="338"/>
      <c r="EC52" s="338"/>
      <c r="ED52" s="338"/>
      <c r="EE52" s="338"/>
      <c r="EF52" s="338"/>
      <c r="EG52" s="338"/>
      <c r="EH52" s="338"/>
      <c r="EI52" s="338"/>
      <c r="EJ52" s="338"/>
      <c r="EK52" s="338"/>
      <c r="EL52" s="338"/>
      <c r="EM52" s="338"/>
      <c r="EN52" s="338"/>
      <c r="EO52" s="338"/>
      <c r="EP52" s="338"/>
      <c r="EQ52" s="338"/>
      <c r="ER52" s="338"/>
      <c r="ES52" s="338"/>
      <c r="ET52" s="338"/>
      <c r="EU52" s="338"/>
      <c r="EV52" s="338"/>
      <c r="EW52" s="338"/>
      <c r="EX52" s="338"/>
      <c r="EY52" s="338"/>
      <c r="EZ52" s="338"/>
      <c r="FA52" s="338"/>
      <c r="FB52" s="338"/>
      <c r="FC52" s="338"/>
      <c r="FD52" s="338"/>
      <c r="FE52" s="338"/>
      <c r="FF52" s="338"/>
      <c r="FG52" s="338"/>
      <c r="FH52" s="338"/>
      <c r="FI52" s="338"/>
      <c r="FJ52" s="338"/>
      <c r="FK52" s="338"/>
      <c r="FL52" s="338"/>
      <c r="FM52" s="338"/>
      <c r="FN52" s="338"/>
      <c r="FO52" s="338"/>
      <c r="FP52" s="338"/>
      <c r="FQ52" s="338"/>
      <c r="FR52" s="338"/>
      <c r="FS52" s="338"/>
      <c r="FT52" s="338"/>
      <c r="FU52" s="338"/>
      <c r="FV52" s="338"/>
      <c r="FW52" s="338"/>
      <c r="FX52" s="338"/>
      <c r="FY52" s="338"/>
      <c r="FZ52" s="338"/>
      <c r="GA52" s="338"/>
      <c r="GB52" s="338"/>
      <c r="GC52" s="338"/>
      <c r="GD52" s="338"/>
      <c r="GE52" s="338"/>
      <c r="GF52" s="338"/>
      <c r="GG52" s="338"/>
      <c r="GH52" s="338"/>
      <c r="GI52" s="338"/>
      <c r="GJ52" s="338"/>
      <c r="GK52" s="338"/>
      <c r="GL52" s="338"/>
      <c r="GM52" s="338"/>
      <c r="GN52" s="338"/>
      <c r="GO52" s="338"/>
      <c r="GP52" s="338"/>
      <c r="GQ52" s="338"/>
      <c r="GR52" s="338"/>
      <c r="GS52" s="338"/>
      <c r="GT52" s="338"/>
      <c r="GU52" s="338"/>
      <c r="GV52" s="338"/>
      <c r="GW52" s="338"/>
      <c r="GX52" s="338"/>
      <c r="GY52" s="338"/>
      <c r="GZ52" s="338"/>
      <c r="HA52" s="338"/>
      <c r="HB52" s="338"/>
      <c r="HC52" s="338"/>
      <c r="HD52" s="338"/>
      <c r="HE52" s="338"/>
      <c r="HF52" s="338"/>
      <c r="HG52" s="338"/>
      <c r="HH52" s="338"/>
      <c r="HI52" s="338"/>
      <c r="HJ52" s="338"/>
      <c r="HK52" s="338"/>
      <c r="HL52" s="338"/>
      <c r="HM52" s="338"/>
      <c r="HN52" s="338"/>
      <c r="HO52" s="338"/>
      <c r="HP52" s="338"/>
      <c r="HQ52" s="338"/>
      <c r="HR52" s="338"/>
      <c r="HS52" s="338"/>
      <c r="HT52" s="338"/>
      <c r="HU52" s="338"/>
      <c r="HV52" s="338"/>
      <c r="HW52" s="338"/>
      <c r="HX52" s="338"/>
      <c r="HY52" s="338"/>
      <c r="HZ52" s="338"/>
      <c r="IA52" s="338"/>
      <c r="IB52" s="338"/>
      <c r="IC52" s="338"/>
      <c r="ID52" s="338"/>
      <c r="IE52" s="338"/>
      <c r="IF52" s="338"/>
      <c r="IG52" s="338"/>
      <c r="IH52" s="338"/>
      <c r="II52" s="338"/>
      <c r="IJ52" s="338"/>
      <c r="IK52" s="338"/>
      <c r="IL52" s="338"/>
      <c r="IM52" s="338"/>
      <c r="IN52" s="338"/>
      <c r="IO52" s="338"/>
      <c r="IP52" s="338"/>
      <c r="IQ52" s="338"/>
      <c r="IR52" s="338"/>
      <c r="IS52" s="338"/>
      <c r="IT52" s="338"/>
      <c r="IU52" s="338"/>
      <c r="IV52" s="338"/>
    </row>
    <row r="53" spans="1:256" x14ac:dyDescent="0.2">
      <c r="A53" s="365">
        <v>2</v>
      </c>
      <c r="B53" s="321" t="s">
        <v>873</v>
      </c>
      <c r="C53" s="365">
        <v>1</v>
      </c>
      <c r="D53" s="365" t="s">
        <v>874</v>
      </c>
      <c r="E53" s="308"/>
      <c r="F53" s="309">
        <f t="shared" si="2"/>
        <v>0</v>
      </c>
      <c r="G53" s="310">
        <v>0.7</v>
      </c>
      <c r="H53" s="346">
        <f>G53*C53</f>
        <v>0.7</v>
      </c>
      <c r="I53" s="307" t="s">
        <v>837</v>
      </c>
      <c r="J53" s="366"/>
      <c r="K53" s="366"/>
      <c r="L53" s="366"/>
      <c r="M53" s="311" t="s">
        <v>781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7"/>
      <c r="DB53" s="307"/>
      <c r="DC53" s="307"/>
      <c r="DD53" s="307"/>
      <c r="DE53" s="307"/>
      <c r="DF53" s="307"/>
      <c r="DG53" s="307"/>
      <c r="DH53" s="307"/>
      <c r="DI53" s="307"/>
      <c r="DJ53" s="307"/>
      <c r="DK53" s="307"/>
      <c r="DL53" s="307"/>
      <c r="DM53" s="307"/>
      <c r="DN53" s="307"/>
      <c r="DO53" s="307"/>
      <c r="DP53" s="307"/>
      <c r="DQ53" s="307"/>
      <c r="DR53" s="307"/>
      <c r="DS53" s="307"/>
      <c r="DT53" s="307"/>
      <c r="DU53" s="307"/>
      <c r="DV53" s="307"/>
      <c r="DW53" s="307"/>
      <c r="DX53" s="307"/>
      <c r="DY53" s="307"/>
      <c r="DZ53" s="307"/>
      <c r="EA53" s="307"/>
      <c r="EB53" s="307"/>
      <c r="EC53" s="307"/>
      <c r="ED53" s="307"/>
      <c r="EE53" s="307"/>
      <c r="EF53" s="307"/>
      <c r="EG53" s="307"/>
      <c r="EH53" s="307"/>
      <c r="EI53" s="307"/>
      <c r="EJ53" s="307"/>
      <c r="EK53" s="307"/>
      <c r="EL53" s="307"/>
      <c r="EM53" s="307"/>
      <c r="EN53" s="307"/>
      <c r="EO53" s="307"/>
      <c r="EP53" s="307"/>
      <c r="EQ53" s="307"/>
      <c r="ER53" s="307"/>
      <c r="ES53" s="307"/>
      <c r="ET53" s="307"/>
      <c r="EU53" s="307"/>
      <c r="EV53" s="307"/>
      <c r="EW53" s="307"/>
      <c r="EX53" s="307"/>
      <c r="EY53" s="307"/>
      <c r="EZ53" s="307"/>
      <c r="FA53" s="307"/>
      <c r="FB53" s="307"/>
      <c r="FC53" s="307"/>
      <c r="FD53" s="307"/>
      <c r="FE53" s="307"/>
      <c r="FF53" s="307"/>
      <c r="FG53" s="307"/>
      <c r="FH53" s="307"/>
      <c r="FI53" s="307"/>
      <c r="FJ53" s="307"/>
      <c r="FK53" s="307"/>
      <c r="FL53" s="307"/>
      <c r="FM53" s="307"/>
      <c r="FN53" s="307"/>
      <c r="FO53" s="307"/>
      <c r="FP53" s="307"/>
      <c r="FQ53" s="307"/>
      <c r="FR53" s="307"/>
      <c r="FS53" s="307"/>
      <c r="FT53" s="307"/>
      <c r="FU53" s="307"/>
      <c r="FV53" s="307"/>
      <c r="FW53" s="307"/>
      <c r="FX53" s="307"/>
      <c r="FY53" s="307"/>
      <c r="FZ53" s="307"/>
      <c r="GA53" s="307"/>
      <c r="GB53" s="307"/>
      <c r="GC53" s="307"/>
      <c r="GD53" s="307"/>
      <c r="GE53" s="307"/>
      <c r="GF53" s="307"/>
      <c r="GG53" s="307"/>
      <c r="GH53" s="307"/>
      <c r="GI53" s="307"/>
      <c r="GJ53" s="307"/>
      <c r="GK53" s="307"/>
      <c r="GL53" s="307"/>
      <c r="GM53" s="307"/>
      <c r="GN53" s="307"/>
      <c r="GO53" s="307"/>
      <c r="GP53" s="307"/>
      <c r="GQ53" s="307"/>
      <c r="GR53" s="307"/>
      <c r="GS53" s="307"/>
      <c r="GT53" s="307"/>
      <c r="GU53" s="307"/>
      <c r="GV53" s="307"/>
      <c r="GW53" s="307"/>
      <c r="GX53" s="307"/>
      <c r="GY53" s="307"/>
      <c r="GZ53" s="307"/>
      <c r="HA53" s="307"/>
      <c r="HB53" s="307"/>
      <c r="HC53" s="307"/>
      <c r="HD53" s="307"/>
      <c r="HE53" s="307"/>
      <c r="HF53" s="307"/>
      <c r="HG53" s="307"/>
      <c r="HH53" s="307"/>
      <c r="HI53" s="307"/>
      <c r="HJ53" s="307"/>
      <c r="HK53" s="307"/>
      <c r="HL53" s="307"/>
      <c r="HM53" s="307"/>
      <c r="HN53" s="307"/>
      <c r="HO53" s="307"/>
      <c r="HP53" s="307"/>
      <c r="HQ53" s="307"/>
      <c r="HR53" s="307"/>
      <c r="HS53" s="307"/>
      <c r="HT53" s="307"/>
      <c r="HU53" s="307"/>
      <c r="HV53" s="307"/>
      <c r="HW53" s="307"/>
      <c r="HX53" s="307"/>
      <c r="HY53" s="307"/>
      <c r="HZ53" s="307"/>
      <c r="IA53" s="307"/>
      <c r="IB53" s="307"/>
      <c r="IC53" s="307"/>
      <c r="ID53" s="307"/>
      <c r="IE53" s="307"/>
      <c r="IF53" s="307"/>
      <c r="IG53" s="307"/>
      <c r="IH53" s="307"/>
      <c r="II53" s="307"/>
      <c r="IJ53" s="307"/>
      <c r="IK53" s="307"/>
      <c r="IL53" s="307"/>
      <c r="IM53" s="307"/>
      <c r="IN53" s="307"/>
      <c r="IO53" s="307"/>
      <c r="IP53" s="307"/>
      <c r="IQ53" s="307"/>
      <c r="IR53" s="307"/>
      <c r="IS53" s="307"/>
      <c r="IT53" s="307"/>
      <c r="IU53" s="307"/>
      <c r="IV53" s="307"/>
    </row>
    <row r="54" spans="1:256" x14ac:dyDescent="0.2">
      <c r="A54" s="336">
        <v>3</v>
      </c>
      <c r="B54" s="296" t="s">
        <v>864</v>
      </c>
      <c r="C54" s="318">
        <v>1</v>
      </c>
      <c r="D54" s="318" t="s">
        <v>875</v>
      </c>
      <c r="E54" s="315"/>
      <c r="F54" s="316">
        <f t="shared" si="2"/>
        <v>0</v>
      </c>
      <c r="G54" s="317"/>
      <c r="H54" s="293"/>
      <c r="I54" s="293"/>
      <c r="J54" s="317"/>
      <c r="K54" s="317"/>
      <c r="L54" s="317"/>
      <c r="M54" s="32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38"/>
      <c r="DG54" s="338"/>
      <c r="DH54" s="338"/>
      <c r="DI54" s="338"/>
      <c r="DJ54" s="338"/>
      <c r="DK54" s="338"/>
      <c r="DL54" s="338"/>
      <c r="DM54" s="338"/>
      <c r="DN54" s="338"/>
      <c r="DO54" s="338"/>
      <c r="DP54" s="338"/>
      <c r="DQ54" s="338"/>
      <c r="DR54" s="338"/>
      <c r="DS54" s="338"/>
      <c r="DT54" s="338"/>
      <c r="DU54" s="338"/>
      <c r="DV54" s="338"/>
      <c r="DW54" s="338"/>
      <c r="DX54" s="338"/>
      <c r="DY54" s="338"/>
      <c r="DZ54" s="338"/>
      <c r="EA54" s="338"/>
      <c r="EB54" s="338"/>
      <c r="EC54" s="338"/>
      <c r="ED54" s="338"/>
      <c r="EE54" s="338"/>
      <c r="EF54" s="338"/>
      <c r="EG54" s="338"/>
      <c r="EH54" s="338"/>
      <c r="EI54" s="338"/>
      <c r="EJ54" s="338"/>
      <c r="EK54" s="338"/>
      <c r="EL54" s="338"/>
      <c r="EM54" s="338"/>
      <c r="EN54" s="338"/>
      <c r="EO54" s="338"/>
      <c r="EP54" s="338"/>
      <c r="EQ54" s="338"/>
      <c r="ER54" s="338"/>
      <c r="ES54" s="338"/>
      <c r="ET54" s="338"/>
      <c r="EU54" s="338"/>
      <c r="EV54" s="338"/>
      <c r="EW54" s="338"/>
      <c r="EX54" s="338"/>
      <c r="EY54" s="338"/>
      <c r="EZ54" s="338"/>
      <c r="FA54" s="338"/>
      <c r="FB54" s="338"/>
      <c r="FC54" s="338"/>
      <c r="FD54" s="338"/>
      <c r="FE54" s="338"/>
      <c r="FF54" s="338"/>
      <c r="FG54" s="338"/>
      <c r="FH54" s="338"/>
      <c r="FI54" s="338"/>
      <c r="FJ54" s="338"/>
      <c r="FK54" s="338"/>
      <c r="FL54" s="338"/>
      <c r="FM54" s="338"/>
      <c r="FN54" s="338"/>
      <c r="FO54" s="338"/>
      <c r="FP54" s="338"/>
      <c r="FQ54" s="338"/>
      <c r="FR54" s="338"/>
      <c r="FS54" s="338"/>
      <c r="FT54" s="338"/>
      <c r="FU54" s="338"/>
      <c r="FV54" s="338"/>
      <c r="FW54" s="338"/>
      <c r="FX54" s="338"/>
      <c r="FY54" s="338"/>
      <c r="FZ54" s="338"/>
      <c r="GA54" s="338"/>
      <c r="GB54" s="338"/>
      <c r="GC54" s="338"/>
      <c r="GD54" s="338"/>
      <c r="GE54" s="338"/>
      <c r="GF54" s="338"/>
      <c r="GG54" s="338"/>
      <c r="GH54" s="338"/>
      <c r="GI54" s="338"/>
      <c r="GJ54" s="338"/>
      <c r="GK54" s="338"/>
      <c r="GL54" s="338"/>
      <c r="GM54" s="338"/>
      <c r="GN54" s="338"/>
      <c r="GO54" s="338"/>
      <c r="GP54" s="338"/>
      <c r="GQ54" s="338"/>
      <c r="GR54" s="338"/>
      <c r="GS54" s="338"/>
      <c r="GT54" s="338"/>
      <c r="GU54" s="338"/>
      <c r="GV54" s="338"/>
      <c r="GW54" s="338"/>
      <c r="GX54" s="338"/>
      <c r="GY54" s="338"/>
      <c r="GZ54" s="338"/>
      <c r="HA54" s="338"/>
      <c r="HB54" s="338"/>
      <c r="HC54" s="338"/>
      <c r="HD54" s="338"/>
      <c r="HE54" s="338"/>
      <c r="HF54" s="338"/>
      <c r="HG54" s="338"/>
      <c r="HH54" s="338"/>
      <c r="HI54" s="338"/>
      <c r="HJ54" s="338"/>
      <c r="HK54" s="338"/>
      <c r="HL54" s="338"/>
      <c r="HM54" s="338"/>
      <c r="HN54" s="338"/>
      <c r="HO54" s="338"/>
      <c r="HP54" s="338"/>
      <c r="HQ54" s="338"/>
      <c r="HR54" s="338"/>
      <c r="HS54" s="338"/>
      <c r="HT54" s="338"/>
      <c r="HU54" s="338"/>
      <c r="HV54" s="338"/>
      <c r="HW54" s="338"/>
      <c r="HX54" s="338"/>
      <c r="HY54" s="338"/>
      <c r="HZ54" s="338"/>
      <c r="IA54" s="338"/>
      <c r="IB54" s="338"/>
      <c r="IC54" s="338"/>
      <c r="ID54" s="338"/>
      <c r="IE54" s="338"/>
      <c r="IF54" s="338"/>
      <c r="IG54" s="338"/>
      <c r="IH54" s="338"/>
      <c r="II54" s="338"/>
      <c r="IJ54" s="338"/>
      <c r="IK54" s="338"/>
      <c r="IL54" s="338"/>
      <c r="IM54" s="338"/>
      <c r="IN54" s="338"/>
      <c r="IO54" s="338"/>
      <c r="IP54" s="338"/>
      <c r="IQ54" s="338"/>
      <c r="IR54" s="338"/>
      <c r="IS54" s="338"/>
      <c r="IT54" s="338"/>
      <c r="IU54" s="338"/>
      <c r="IV54" s="338"/>
    </row>
    <row r="55" spans="1:256" ht="38.25" x14ac:dyDescent="0.2">
      <c r="A55" s="336">
        <v>4</v>
      </c>
      <c r="B55" s="293" t="s">
        <v>866</v>
      </c>
      <c r="C55" s="318">
        <v>1</v>
      </c>
      <c r="D55" s="318" t="s">
        <v>867</v>
      </c>
      <c r="E55" s="315"/>
      <c r="F55" s="326">
        <f t="shared" si="2"/>
        <v>0</v>
      </c>
      <c r="G55" s="317"/>
      <c r="H55" s="293"/>
      <c r="I55" s="318" t="s">
        <v>837</v>
      </c>
      <c r="J55" s="317"/>
      <c r="K55" s="317"/>
      <c r="L55" s="317"/>
      <c r="M55" s="32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8"/>
      <c r="CS55" s="338"/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8"/>
      <c r="DQ55" s="338"/>
      <c r="DR55" s="338"/>
      <c r="DS55" s="338"/>
      <c r="DT55" s="338"/>
      <c r="DU55" s="338"/>
      <c r="DV55" s="338"/>
      <c r="DW55" s="338"/>
      <c r="DX55" s="338"/>
      <c r="DY55" s="338"/>
      <c r="DZ55" s="338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338"/>
      <c r="EL55" s="338"/>
      <c r="EM55" s="338"/>
      <c r="EN55" s="338"/>
      <c r="EO55" s="338"/>
      <c r="EP55" s="338"/>
      <c r="EQ55" s="338"/>
      <c r="ER55" s="338"/>
      <c r="ES55" s="338"/>
      <c r="ET55" s="338"/>
      <c r="EU55" s="338"/>
      <c r="EV55" s="338"/>
      <c r="EW55" s="338"/>
      <c r="EX55" s="338"/>
      <c r="EY55" s="338"/>
      <c r="EZ55" s="338"/>
      <c r="FA55" s="338"/>
      <c r="FB55" s="338"/>
      <c r="FC55" s="338"/>
      <c r="FD55" s="338"/>
      <c r="FE55" s="338"/>
      <c r="FF55" s="338"/>
      <c r="FG55" s="338"/>
      <c r="FH55" s="338"/>
      <c r="FI55" s="338"/>
      <c r="FJ55" s="338"/>
      <c r="FK55" s="338"/>
      <c r="FL55" s="338"/>
      <c r="FM55" s="338"/>
      <c r="FN55" s="338"/>
      <c r="FO55" s="338"/>
      <c r="FP55" s="338"/>
      <c r="FQ55" s="338"/>
      <c r="FR55" s="338"/>
      <c r="FS55" s="338"/>
      <c r="FT55" s="338"/>
      <c r="FU55" s="338"/>
      <c r="FV55" s="338"/>
      <c r="FW55" s="338"/>
      <c r="FX55" s="338"/>
      <c r="FY55" s="338"/>
      <c r="FZ55" s="338"/>
      <c r="GA55" s="338"/>
      <c r="GB55" s="338"/>
      <c r="GC55" s="338"/>
      <c r="GD55" s="338"/>
      <c r="GE55" s="338"/>
      <c r="GF55" s="338"/>
      <c r="GG55" s="338"/>
      <c r="GH55" s="338"/>
      <c r="GI55" s="338"/>
      <c r="GJ55" s="338"/>
      <c r="GK55" s="338"/>
      <c r="GL55" s="338"/>
      <c r="GM55" s="338"/>
      <c r="GN55" s="338"/>
      <c r="GO55" s="338"/>
      <c r="GP55" s="338"/>
      <c r="GQ55" s="338"/>
      <c r="GR55" s="338"/>
      <c r="GS55" s="338"/>
      <c r="GT55" s="338"/>
      <c r="GU55" s="338"/>
      <c r="GV55" s="338"/>
      <c r="GW55" s="338"/>
      <c r="GX55" s="338"/>
      <c r="GY55" s="338"/>
      <c r="GZ55" s="338"/>
      <c r="HA55" s="338"/>
      <c r="HB55" s="338"/>
      <c r="HC55" s="338"/>
      <c r="HD55" s="338"/>
      <c r="HE55" s="338"/>
      <c r="HF55" s="338"/>
      <c r="HG55" s="338"/>
      <c r="HH55" s="338"/>
      <c r="HI55" s="338"/>
      <c r="HJ55" s="338"/>
      <c r="HK55" s="338"/>
      <c r="HL55" s="338"/>
      <c r="HM55" s="338"/>
      <c r="HN55" s="338"/>
      <c r="HO55" s="338"/>
      <c r="HP55" s="338"/>
      <c r="HQ55" s="338"/>
      <c r="HR55" s="338"/>
      <c r="HS55" s="338"/>
      <c r="HT55" s="338"/>
      <c r="HU55" s="338"/>
      <c r="HV55" s="338"/>
      <c r="HW55" s="338"/>
      <c r="HX55" s="338"/>
      <c r="HY55" s="338"/>
      <c r="HZ55" s="338"/>
      <c r="IA55" s="338"/>
      <c r="IB55" s="338"/>
      <c r="IC55" s="338"/>
      <c r="ID55" s="338"/>
      <c r="IE55" s="338"/>
      <c r="IF55" s="338"/>
      <c r="IG55" s="338"/>
      <c r="IH55" s="338"/>
      <c r="II55" s="338"/>
      <c r="IJ55" s="338"/>
      <c r="IK55" s="338"/>
      <c r="IL55" s="338"/>
      <c r="IM55" s="338"/>
      <c r="IN55" s="338"/>
      <c r="IO55" s="338"/>
      <c r="IP55" s="338"/>
      <c r="IQ55" s="338"/>
      <c r="IR55" s="338"/>
      <c r="IS55" s="338"/>
      <c r="IT55" s="338"/>
      <c r="IU55" s="338"/>
      <c r="IV55" s="338"/>
    </row>
    <row r="56" spans="1:256" ht="25.5" x14ac:dyDescent="0.2">
      <c r="A56" s="294">
        <v>5</v>
      </c>
      <c r="B56" s="299" t="s">
        <v>876</v>
      </c>
      <c r="C56" s="294">
        <v>1</v>
      </c>
      <c r="D56" s="294" t="s">
        <v>877</v>
      </c>
      <c r="E56" s="315"/>
      <c r="F56" s="316">
        <f t="shared" si="2"/>
        <v>0</v>
      </c>
      <c r="G56" s="317">
        <v>0.15</v>
      </c>
      <c r="H56" s="327">
        <f>G56*C56</f>
        <v>0.15</v>
      </c>
      <c r="I56" s="294" t="s">
        <v>814</v>
      </c>
      <c r="J56" s="297"/>
      <c r="K56" s="297"/>
      <c r="L56" s="294"/>
      <c r="M56" s="328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299"/>
      <c r="EM56" s="299"/>
      <c r="EN56" s="299"/>
      <c r="EO56" s="299"/>
      <c r="EP56" s="299"/>
      <c r="EQ56" s="299"/>
      <c r="ER56" s="299"/>
      <c r="ES56" s="299"/>
      <c r="ET56" s="299"/>
      <c r="EU56" s="299"/>
      <c r="EV56" s="299"/>
      <c r="EW56" s="299"/>
      <c r="EX56" s="299"/>
      <c r="EY56" s="299"/>
      <c r="EZ56" s="299"/>
      <c r="FA56" s="299"/>
      <c r="FB56" s="299"/>
      <c r="FC56" s="299"/>
      <c r="FD56" s="299"/>
      <c r="FE56" s="299"/>
      <c r="FF56" s="299"/>
      <c r="FG56" s="299"/>
      <c r="FH56" s="299"/>
      <c r="FI56" s="299"/>
      <c r="FJ56" s="299"/>
      <c r="FK56" s="299"/>
      <c r="FL56" s="299"/>
      <c r="FM56" s="299"/>
      <c r="FN56" s="299"/>
      <c r="FO56" s="299"/>
      <c r="FP56" s="299"/>
      <c r="FQ56" s="299"/>
      <c r="FR56" s="299"/>
      <c r="FS56" s="299"/>
      <c r="FT56" s="299"/>
      <c r="FU56" s="299"/>
      <c r="FV56" s="299"/>
      <c r="FW56" s="299"/>
      <c r="FX56" s="299"/>
      <c r="FY56" s="299"/>
      <c r="FZ56" s="299"/>
      <c r="GA56" s="299"/>
      <c r="GB56" s="299"/>
      <c r="GC56" s="299"/>
      <c r="GD56" s="299"/>
      <c r="GE56" s="299"/>
      <c r="GF56" s="299"/>
      <c r="GG56" s="299"/>
      <c r="GH56" s="299"/>
      <c r="GI56" s="299"/>
      <c r="GJ56" s="299"/>
      <c r="GK56" s="299"/>
      <c r="GL56" s="299"/>
      <c r="GM56" s="299"/>
      <c r="GN56" s="299"/>
      <c r="GO56" s="299"/>
      <c r="GP56" s="299"/>
      <c r="GQ56" s="299"/>
      <c r="GR56" s="299"/>
      <c r="GS56" s="299"/>
      <c r="GT56" s="299"/>
      <c r="GU56" s="299"/>
      <c r="GV56" s="299"/>
      <c r="GW56" s="299"/>
      <c r="GX56" s="299"/>
      <c r="GY56" s="299"/>
      <c r="GZ56" s="299"/>
      <c r="HA56" s="299"/>
      <c r="HB56" s="299"/>
      <c r="HC56" s="299"/>
      <c r="HD56" s="299"/>
      <c r="HE56" s="299"/>
      <c r="HF56" s="299"/>
      <c r="HG56" s="299"/>
      <c r="HH56" s="299"/>
      <c r="HI56" s="299"/>
      <c r="HJ56" s="299"/>
      <c r="HK56" s="299"/>
      <c r="HL56" s="299"/>
      <c r="HM56" s="299"/>
      <c r="HN56" s="299"/>
      <c r="HO56" s="299"/>
      <c r="HP56" s="299"/>
      <c r="HQ56" s="299"/>
      <c r="HR56" s="299"/>
      <c r="HS56" s="299"/>
      <c r="HT56" s="299"/>
      <c r="HU56" s="299"/>
      <c r="HV56" s="299"/>
      <c r="HW56" s="299"/>
      <c r="HX56" s="299"/>
      <c r="HY56" s="299"/>
      <c r="HZ56" s="299"/>
      <c r="IA56" s="299"/>
      <c r="IB56" s="299"/>
      <c r="IC56" s="299"/>
      <c r="ID56" s="299"/>
      <c r="IE56" s="299"/>
      <c r="IF56" s="299"/>
      <c r="IG56" s="299"/>
      <c r="IH56" s="299"/>
      <c r="II56" s="299"/>
      <c r="IJ56" s="299"/>
      <c r="IK56" s="299"/>
      <c r="IL56" s="299"/>
      <c r="IM56" s="299"/>
      <c r="IN56" s="299"/>
      <c r="IO56" s="299"/>
      <c r="IP56" s="299"/>
      <c r="IQ56" s="299"/>
      <c r="IR56" s="299"/>
      <c r="IS56" s="299"/>
      <c r="IT56" s="299"/>
      <c r="IU56" s="299"/>
      <c r="IV56" s="299"/>
    </row>
    <row r="57" spans="1:256" x14ac:dyDescent="0.2">
      <c r="A57" s="294"/>
      <c r="B57" s="299"/>
      <c r="C57" s="294"/>
      <c r="D57" s="294"/>
      <c r="E57" s="296"/>
      <c r="F57" s="296"/>
      <c r="G57" s="297"/>
      <c r="H57" s="297"/>
      <c r="I57" s="294"/>
      <c r="J57" s="297"/>
      <c r="K57" s="297"/>
      <c r="L57" s="294"/>
      <c r="M57" s="293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299"/>
      <c r="EL57" s="299"/>
      <c r="EM57" s="299"/>
      <c r="EN57" s="299"/>
      <c r="EO57" s="299"/>
      <c r="EP57" s="299"/>
      <c r="EQ57" s="299"/>
      <c r="ER57" s="299"/>
      <c r="ES57" s="299"/>
      <c r="ET57" s="299"/>
      <c r="EU57" s="299"/>
      <c r="EV57" s="299"/>
      <c r="EW57" s="299"/>
      <c r="EX57" s="299"/>
      <c r="EY57" s="299"/>
      <c r="EZ57" s="299"/>
      <c r="FA57" s="299"/>
      <c r="FB57" s="299"/>
      <c r="FC57" s="299"/>
      <c r="FD57" s="299"/>
      <c r="FE57" s="299"/>
      <c r="FF57" s="299"/>
      <c r="FG57" s="299"/>
      <c r="FH57" s="299"/>
      <c r="FI57" s="299"/>
      <c r="FJ57" s="299"/>
      <c r="FK57" s="299"/>
      <c r="FL57" s="299"/>
      <c r="FM57" s="299"/>
      <c r="FN57" s="299"/>
      <c r="FO57" s="299"/>
      <c r="FP57" s="299"/>
      <c r="FQ57" s="299"/>
      <c r="FR57" s="299"/>
      <c r="FS57" s="299"/>
      <c r="FT57" s="299"/>
      <c r="FU57" s="299"/>
      <c r="FV57" s="299"/>
      <c r="FW57" s="299"/>
      <c r="FX57" s="299"/>
      <c r="FY57" s="299"/>
      <c r="FZ57" s="299"/>
      <c r="GA57" s="299"/>
      <c r="GB57" s="299"/>
      <c r="GC57" s="299"/>
      <c r="GD57" s="299"/>
      <c r="GE57" s="299"/>
      <c r="GF57" s="299"/>
      <c r="GG57" s="299"/>
      <c r="GH57" s="299"/>
      <c r="GI57" s="299"/>
      <c r="GJ57" s="299"/>
      <c r="GK57" s="299"/>
      <c r="GL57" s="299"/>
      <c r="GM57" s="299"/>
      <c r="GN57" s="299"/>
      <c r="GO57" s="299"/>
      <c r="GP57" s="299"/>
      <c r="GQ57" s="299"/>
      <c r="GR57" s="299"/>
      <c r="GS57" s="299"/>
      <c r="GT57" s="299"/>
      <c r="GU57" s="299"/>
      <c r="GV57" s="299"/>
      <c r="GW57" s="299"/>
      <c r="GX57" s="299"/>
      <c r="GY57" s="299"/>
      <c r="GZ57" s="299"/>
      <c r="HA57" s="299"/>
      <c r="HB57" s="299"/>
      <c r="HC57" s="299"/>
      <c r="HD57" s="299"/>
      <c r="HE57" s="299"/>
      <c r="HF57" s="299"/>
      <c r="HG57" s="299"/>
      <c r="HH57" s="299"/>
      <c r="HI57" s="299"/>
      <c r="HJ57" s="299"/>
      <c r="HK57" s="299"/>
      <c r="HL57" s="299"/>
      <c r="HM57" s="299"/>
      <c r="HN57" s="299"/>
      <c r="HO57" s="299"/>
      <c r="HP57" s="299"/>
      <c r="HQ57" s="299"/>
      <c r="HR57" s="299"/>
      <c r="HS57" s="299"/>
      <c r="HT57" s="299"/>
      <c r="HU57" s="299"/>
      <c r="HV57" s="299"/>
      <c r="HW57" s="299"/>
      <c r="HX57" s="299"/>
      <c r="HY57" s="299"/>
      <c r="HZ57" s="299"/>
      <c r="IA57" s="299"/>
      <c r="IB57" s="299"/>
      <c r="IC57" s="299"/>
      <c r="ID57" s="299"/>
      <c r="IE57" s="299"/>
      <c r="IF57" s="299"/>
      <c r="IG57" s="299"/>
      <c r="IH57" s="299"/>
      <c r="II57" s="299"/>
      <c r="IJ57" s="299"/>
      <c r="IK57" s="299"/>
      <c r="IL57" s="299"/>
      <c r="IM57" s="299"/>
      <c r="IN57" s="299"/>
      <c r="IO57" s="299"/>
      <c r="IP57" s="299"/>
      <c r="IQ57" s="299"/>
      <c r="IR57" s="299"/>
      <c r="IS57" s="299"/>
      <c r="IT57" s="299"/>
      <c r="IU57" s="299"/>
      <c r="IV57" s="299"/>
    </row>
    <row r="58" spans="1:256" x14ac:dyDescent="0.2">
      <c r="A58" s="294"/>
      <c r="B58" s="299"/>
      <c r="C58" s="294"/>
      <c r="D58" s="294"/>
      <c r="E58" s="296"/>
      <c r="F58" s="296"/>
      <c r="G58" s="297"/>
      <c r="H58" s="297"/>
      <c r="I58" s="294"/>
      <c r="J58" s="297"/>
      <c r="K58" s="297"/>
      <c r="L58" s="294"/>
      <c r="M58" s="293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299"/>
      <c r="EL58" s="299"/>
      <c r="EM58" s="299"/>
      <c r="EN58" s="299"/>
      <c r="EO58" s="299"/>
      <c r="EP58" s="299"/>
      <c r="EQ58" s="299"/>
      <c r="ER58" s="299"/>
      <c r="ES58" s="299"/>
      <c r="ET58" s="299"/>
      <c r="EU58" s="299"/>
      <c r="EV58" s="299"/>
      <c r="EW58" s="299"/>
      <c r="EX58" s="299"/>
      <c r="EY58" s="299"/>
      <c r="EZ58" s="299"/>
      <c r="FA58" s="299"/>
      <c r="FB58" s="299"/>
      <c r="FC58" s="299"/>
      <c r="FD58" s="299"/>
      <c r="FE58" s="299"/>
      <c r="FF58" s="299"/>
      <c r="FG58" s="299"/>
      <c r="FH58" s="299"/>
      <c r="FI58" s="299"/>
      <c r="FJ58" s="299"/>
      <c r="FK58" s="299"/>
      <c r="FL58" s="299"/>
      <c r="FM58" s="299"/>
      <c r="FN58" s="299"/>
      <c r="FO58" s="299"/>
      <c r="FP58" s="299"/>
      <c r="FQ58" s="299"/>
      <c r="FR58" s="299"/>
      <c r="FS58" s="299"/>
      <c r="FT58" s="299"/>
      <c r="FU58" s="299"/>
      <c r="FV58" s="299"/>
      <c r="FW58" s="299"/>
      <c r="FX58" s="299"/>
      <c r="FY58" s="299"/>
      <c r="FZ58" s="299"/>
      <c r="GA58" s="299"/>
      <c r="GB58" s="299"/>
      <c r="GC58" s="299"/>
      <c r="GD58" s="299"/>
      <c r="GE58" s="299"/>
      <c r="GF58" s="299"/>
      <c r="GG58" s="299"/>
      <c r="GH58" s="299"/>
      <c r="GI58" s="299"/>
      <c r="GJ58" s="299"/>
      <c r="GK58" s="299"/>
      <c r="GL58" s="299"/>
      <c r="GM58" s="299"/>
      <c r="GN58" s="299"/>
      <c r="GO58" s="299"/>
      <c r="GP58" s="299"/>
      <c r="GQ58" s="299"/>
      <c r="GR58" s="299"/>
      <c r="GS58" s="299"/>
      <c r="GT58" s="299"/>
      <c r="GU58" s="299"/>
      <c r="GV58" s="299"/>
      <c r="GW58" s="299"/>
      <c r="GX58" s="299"/>
      <c r="GY58" s="299"/>
      <c r="GZ58" s="299"/>
      <c r="HA58" s="299"/>
      <c r="HB58" s="299"/>
      <c r="HC58" s="299"/>
      <c r="HD58" s="299"/>
      <c r="HE58" s="299"/>
      <c r="HF58" s="299"/>
      <c r="HG58" s="299"/>
      <c r="HH58" s="299"/>
      <c r="HI58" s="299"/>
      <c r="HJ58" s="299"/>
      <c r="HK58" s="299"/>
      <c r="HL58" s="299"/>
      <c r="HM58" s="299"/>
      <c r="HN58" s="299"/>
      <c r="HO58" s="299"/>
      <c r="HP58" s="299"/>
      <c r="HQ58" s="299"/>
      <c r="HR58" s="299"/>
      <c r="HS58" s="299"/>
      <c r="HT58" s="299"/>
      <c r="HU58" s="299"/>
      <c r="HV58" s="299"/>
      <c r="HW58" s="299"/>
      <c r="HX58" s="299"/>
      <c r="HY58" s="299"/>
      <c r="HZ58" s="299"/>
      <c r="IA58" s="299"/>
      <c r="IB58" s="299"/>
      <c r="IC58" s="299"/>
      <c r="ID58" s="299"/>
      <c r="IE58" s="299"/>
      <c r="IF58" s="299"/>
      <c r="IG58" s="299"/>
      <c r="IH58" s="299"/>
      <c r="II58" s="299"/>
      <c r="IJ58" s="299"/>
      <c r="IK58" s="299"/>
      <c r="IL58" s="299"/>
      <c r="IM58" s="299"/>
      <c r="IN58" s="299"/>
      <c r="IO58" s="299"/>
      <c r="IP58" s="299"/>
      <c r="IQ58" s="299"/>
      <c r="IR58" s="299"/>
      <c r="IS58" s="299"/>
      <c r="IT58" s="299"/>
      <c r="IU58" s="299"/>
      <c r="IV58" s="299"/>
    </row>
    <row r="59" spans="1:256" ht="13.5" thickBot="1" x14ac:dyDescent="0.25">
      <c r="A59" s="294"/>
      <c r="B59" s="299"/>
      <c r="C59" s="294"/>
      <c r="D59" s="294"/>
      <c r="E59" s="296"/>
      <c r="F59" s="296"/>
      <c r="G59" s="297"/>
      <c r="H59" s="297"/>
      <c r="I59" s="294"/>
      <c r="J59" s="297"/>
      <c r="K59" s="297"/>
      <c r="L59" s="294"/>
      <c r="M59" s="293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  <c r="GF59" s="299"/>
      <c r="GG59" s="299"/>
      <c r="GH59" s="299"/>
      <c r="GI59" s="299"/>
      <c r="GJ59" s="299"/>
      <c r="GK59" s="299"/>
      <c r="GL59" s="299"/>
      <c r="GM59" s="299"/>
      <c r="GN59" s="299"/>
      <c r="GO59" s="299"/>
      <c r="GP59" s="299"/>
      <c r="GQ59" s="299"/>
      <c r="GR59" s="299"/>
      <c r="GS59" s="299"/>
      <c r="GT59" s="299"/>
      <c r="GU59" s="299"/>
      <c r="GV59" s="299"/>
      <c r="GW59" s="299"/>
      <c r="GX59" s="299"/>
      <c r="GY59" s="299"/>
      <c r="GZ59" s="299"/>
      <c r="HA59" s="299"/>
      <c r="HB59" s="299"/>
      <c r="HC59" s="299"/>
      <c r="HD59" s="299"/>
      <c r="HE59" s="299"/>
      <c r="HF59" s="299"/>
      <c r="HG59" s="299"/>
      <c r="HH59" s="299"/>
      <c r="HI59" s="299"/>
      <c r="HJ59" s="299"/>
      <c r="HK59" s="299"/>
      <c r="HL59" s="299"/>
      <c r="HM59" s="299"/>
      <c r="HN59" s="299"/>
      <c r="HO59" s="299"/>
      <c r="HP59" s="299"/>
      <c r="HQ59" s="299"/>
      <c r="HR59" s="299"/>
      <c r="HS59" s="299"/>
      <c r="HT59" s="299"/>
      <c r="HU59" s="299"/>
      <c r="HV59" s="299"/>
      <c r="HW59" s="299"/>
      <c r="HX59" s="299"/>
      <c r="HY59" s="299"/>
      <c r="HZ59" s="299"/>
      <c r="IA59" s="299"/>
      <c r="IB59" s="299"/>
      <c r="IC59" s="299"/>
      <c r="ID59" s="299"/>
      <c r="IE59" s="299"/>
      <c r="IF59" s="299"/>
      <c r="IG59" s="299"/>
      <c r="IH59" s="299"/>
      <c r="II59" s="299"/>
      <c r="IJ59" s="299"/>
      <c r="IK59" s="299"/>
      <c r="IL59" s="299"/>
      <c r="IM59" s="299"/>
      <c r="IN59" s="299"/>
      <c r="IO59" s="299"/>
      <c r="IP59" s="299"/>
      <c r="IQ59" s="299"/>
      <c r="IR59" s="299"/>
      <c r="IS59" s="299"/>
      <c r="IT59" s="299"/>
      <c r="IU59" s="299"/>
      <c r="IV59" s="299"/>
    </row>
    <row r="60" spans="1:256" ht="51.75" thickBot="1" x14ac:dyDescent="0.25">
      <c r="A60" s="286" t="s">
        <v>763</v>
      </c>
      <c r="B60" s="287" t="s">
        <v>764</v>
      </c>
      <c r="C60" s="287" t="s">
        <v>76</v>
      </c>
      <c r="D60" s="287" t="s">
        <v>765</v>
      </c>
      <c r="E60" s="288" t="s">
        <v>766</v>
      </c>
      <c r="F60" s="288" t="s">
        <v>767</v>
      </c>
      <c r="G60" s="289" t="s">
        <v>768</v>
      </c>
      <c r="H60" s="289" t="s">
        <v>769</v>
      </c>
      <c r="I60" s="287" t="s">
        <v>770</v>
      </c>
      <c r="J60" s="290" t="s">
        <v>771</v>
      </c>
      <c r="K60" s="290" t="s">
        <v>772</v>
      </c>
      <c r="L60" s="291" t="s">
        <v>773</v>
      </c>
      <c r="M60" s="292" t="s">
        <v>774</v>
      </c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93"/>
      <c r="DL60" s="293"/>
      <c r="DM60" s="293"/>
      <c r="DN60" s="293"/>
      <c r="DO60" s="293"/>
      <c r="DP60" s="293"/>
      <c r="DQ60" s="293"/>
      <c r="DR60" s="293"/>
      <c r="DS60" s="293"/>
      <c r="DT60" s="293"/>
      <c r="DU60" s="293"/>
      <c r="DV60" s="293"/>
      <c r="DW60" s="293"/>
      <c r="DX60" s="293"/>
      <c r="DY60" s="293"/>
      <c r="DZ60" s="293"/>
      <c r="EA60" s="293"/>
      <c r="EB60" s="293"/>
      <c r="EC60" s="293"/>
      <c r="ED60" s="293"/>
      <c r="EE60" s="293"/>
      <c r="EF60" s="293"/>
      <c r="EG60" s="293"/>
      <c r="EH60" s="293"/>
      <c r="EI60" s="293"/>
      <c r="EJ60" s="293"/>
      <c r="EK60" s="293"/>
      <c r="EL60" s="293"/>
      <c r="EM60" s="293"/>
      <c r="EN60" s="293"/>
      <c r="EO60" s="293"/>
      <c r="EP60" s="293"/>
      <c r="EQ60" s="293"/>
      <c r="ER60" s="293"/>
      <c r="ES60" s="293"/>
      <c r="ET60" s="293"/>
      <c r="EU60" s="293"/>
      <c r="EV60" s="293"/>
      <c r="EW60" s="293"/>
      <c r="EX60" s="293"/>
      <c r="EY60" s="293"/>
      <c r="EZ60" s="293"/>
      <c r="FA60" s="293"/>
      <c r="FB60" s="293"/>
      <c r="FC60" s="293"/>
      <c r="FD60" s="293"/>
      <c r="FE60" s="293"/>
      <c r="FF60" s="293"/>
      <c r="FG60" s="293"/>
      <c r="FH60" s="293"/>
      <c r="FI60" s="293"/>
      <c r="FJ60" s="293"/>
      <c r="FK60" s="293"/>
      <c r="FL60" s="293"/>
      <c r="FM60" s="293"/>
      <c r="FN60" s="293"/>
      <c r="FO60" s="293"/>
      <c r="FP60" s="293"/>
      <c r="FQ60" s="293"/>
      <c r="FR60" s="293"/>
      <c r="FS60" s="293"/>
      <c r="FT60" s="293"/>
      <c r="FU60" s="293"/>
      <c r="FV60" s="293"/>
      <c r="FW60" s="293"/>
      <c r="FX60" s="293"/>
      <c r="FY60" s="293"/>
      <c r="FZ60" s="293"/>
      <c r="GA60" s="293"/>
      <c r="GB60" s="293"/>
      <c r="GC60" s="293"/>
      <c r="GD60" s="293"/>
      <c r="GE60" s="293"/>
      <c r="GF60" s="293"/>
      <c r="GG60" s="293"/>
      <c r="GH60" s="293"/>
      <c r="GI60" s="293"/>
      <c r="GJ60" s="293"/>
      <c r="GK60" s="293"/>
      <c r="GL60" s="293"/>
      <c r="GM60" s="293"/>
      <c r="GN60" s="293"/>
      <c r="GO60" s="293"/>
      <c r="GP60" s="293"/>
      <c r="GQ60" s="293"/>
      <c r="GR60" s="293"/>
      <c r="GS60" s="293"/>
      <c r="GT60" s="293"/>
      <c r="GU60" s="293"/>
      <c r="GV60" s="293"/>
      <c r="GW60" s="293"/>
      <c r="GX60" s="293"/>
      <c r="GY60" s="293"/>
      <c r="GZ60" s="293"/>
      <c r="HA60" s="293"/>
      <c r="HB60" s="293"/>
      <c r="HC60" s="293"/>
      <c r="HD60" s="293"/>
      <c r="HE60" s="293"/>
      <c r="HF60" s="293"/>
      <c r="HG60" s="293"/>
      <c r="HH60" s="293"/>
      <c r="HI60" s="293"/>
      <c r="HJ60" s="293"/>
      <c r="HK60" s="293"/>
      <c r="HL60" s="293"/>
      <c r="HM60" s="293"/>
      <c r="HN60" s="293"/>
      <c r="HO60" s="293"/>
      <c r="HP60" s="293"/>
      <c r="HQ60" s="293"/>
      <c r="HR60" s="293"/>
      <c r="HS60" s="293"/>
      <c r="HT60" s="293"/>
      <c r="HU60" s="293"/>
      <c r="HV60" s="293"/>
      <c r="HW60" s="293"/>
      <c r="HX60" s="293"/>
      <c r="HY60" s="293"/>
      <c r="HZ60" s="293"/>
      <c r="IA60" s="293"/>
      <c r="IB60" s="293"/>
      <c r="IC60" s="293"/>
      <c r="ID60" s="293"/>
      <c r="IE60" s="293"/>
      <c r="IF60" s="293"/>
      <c r="IG60" s="293"/>
      <c r="IH60" s="293"/>
      <c r="II60" s="293"/>
      <c r="IJ60" s="293"/>
      <c r="IK60" s="293"/>
      <c r="IL60" s="293"/>
      <c r="IM60" s="293"/>
      <c r="IN60" s="293"/>
      <c r="IO60" s="293"/>
      <c r="IP60" s="293"/>
      <c r="IQ60" s="293"/>
      <c r="IR60" s="293"/>
      <c r="IS60" s="293"/>
      <c r="IT60" s="293"/>
      <c r="IU60" s="293"/>
      <c r="IV60" s="293"/>
    </row>
    <row r="61" spans="1:256" x14ac:dyDescent="0.2">
      <c r="A61" s="294"/>
      <c r="B61" s="295" t="s">
        <v>878</v>
      </c>
      <c r="C61" s="294"/>
      <c r="D61" s="294"/>
      <c r="E61" s="296"/>
      <c r="F61" s="296"/>
      <c r="G61" s="297"/>
      <c r="H61" s="297"/>
      <c r="I61" s="294"/>
      <c r="J61" s="297"/>
      <c r="K61" s="297"/>
      <c r="L61" s="297"/>
      <c r="M61" s="294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3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93"/>
      <c r="DL61" s="293"/>
      <c r="DM61" s="293"/>
      <c r="DN61" s="293"/>
      <c r="DO61" s="293"/>
      <c r="DP61" s="293"/>
      <c r="DQ61" s="293"/>
      <c r="DR61" s="293"/>
      <c r="DS61" s="293"/>
      <c r="DT61" s="293"/>
      <c r="DU61" s="293"/>
      <c r="DV61" s="293"/>
      <c r="DW61" s="293"/>
      <c r="DX61" s="293"/>
      <c r="DY61" s="293"/>
      <c r="DZ61" s="293"/>
      <c r="EA61" s="293"/>
      <c r="EB61" s="293"/>
      <c r="EC61" s="293"/>
      <c r="ED61" s="293"/>
      <c r="EE61" s="293"/>
      <c r="EF61" s="293"/>
      <c r="EG61" s="293"/>
      <c r="EH61" s="293"/>
      <c r="EI61" s="293"/>
      <c r="EJ61" s="293"/>
      <c r="EK61" s="293"/>
      <c r="EL61" s="293"/>
      <c r="EM61" s="293"/>
      <c r="EN61" s="293"/>
      <c r="EO61" s="293"/>
      <c r="EP61" s="293"/>
      <c r="EQ61" s="293"/>
      <c r="ER61" s="293"/>
      <c r="ES61" s="293"/>
      <c r="ET61" s="293"/>
      <c r="EU61" s="293"/>
      <c r="EV61" s="293"/>
      <c r="EW61" s="293"/>
      <c r="EX61" s="293"/>
      <c r="EY61" s="293"/>
      <c r="EZ61" s="293"/>
      <c r="FA61" s="293"/>
      <c r="FB61" s="293"/>
      <c r="FC61" s="293"/>
      <c r="FD61" s="293"/>
      <c r="FE61" s="293"/>
      <c r="FF61" s="293"/>
      <c r="FG61" s="293"/>
      <c r="FH61" s="293"/>
      <c r="FI61" s="293"/>
      <c r="FJ61" s="293"/>
      <c r="FK61" s="293"/>
      <c r="FL61" s="293"/>
      <c r="FM61" s="293"/>
      <c r="FN61" s="293"/>
      <c r="FO61" s="293"/>
      <c r="FP61" s="293"/>
      <c r="FQ61" s="293"/>
      <c r="FR61" s="293"/>
      <c r="FS61" s="293"/>
      <c r="FT61" s="293"/>
      <c r="FU61" s="293"/>
      <c r="FV61" s="293"/>
      <c r="FW61" s="293"/>
      <c r="FX61" s="293"/>
      <c r="FY61" s="293"/>
      <c r="FZ61" s="293"/>
      <c r="GA61" s="293"/>
      <c r="GB61" s="293"/>
      <c r="GC61" s="293"/>
      <c r="GD61" s="293"/>
      <c r="GE61" s="293"/>
      <c r="GF61" s="293"/>
      <c r="GG61" s="293"/>
      <c r="GH61" s="293"/>
      <c r="GI61" s="293"/>
      <c r="GJ61" s="293"/>
      <c r="GK61" s="293"/>
      <c r="GL61" s="293"/>
      <c r="GM61" s="293"/>
      <c r="GN61" s="293"/>
      <c r="GO61" s="293"/>
      <c r="GP61" s="293"/>
      <c r="GQ61" s="293"/>
      <c r="GR61" s="293"/>
      <c r="GS61" s="293"/>
      <c r="GT61" s="293"/>
      <c r="GU61" s="293"/>
      <c r="GV61" s="293"/>
      <c r="GW61" s="293"/>
      <c r="GX61" s="293"/>
      <c r="GY61" s="293"/>
      <c r="GZ61" s="293"/>
      <c r="HA61" s="293"/>
      <c r="HB61" s="293"/>
      <c r="HC61" s="293"/>
      <c r="HD61" s="293"/>
      <c r="HE61" s="293"/>
      <c r="HF61" s="293"/>
      <c r="HG61" s="293"/>
      <c r="HH61" s="293"/>
      <c r="HI61" s="293"/>
      <c r="HJ61" s="293"/>
      <c r="HK61" s="293"/>
      <c r="HL61" s="293"/>
      <c r="HM61" s="293"/>
      <c r="HN61" s="293"/>
      <c r="HO61" s="293"/>
      <c r="HP61" s="293"/>
      <c r="HQ61" s="293"/>
      <c r="HR61" s="293"/>
      <c r="HS61" s="293"/>
      <c r="HT61" s="293"/>
      <c r="HU61" s="293"/>
      <c r="HV61" s="293"/>
      <c r="HW61" s="293"/>
      <c r="HX61" s="293"/>
      <c r="HY61" s="293"/>
      <c r="HZ61" s="293"/>
      <c r="IA61" s="293"/>
      <c r="IB61" s="293"/>
      <c r="IC61" s="293"/>
      <c r="ID61" s="293"/>
      <c r="IE61" s="293"/>
      <c r="IF61" s="293"/>
      <c r="IG61" s="293"/>
      <c r="IH61" s="293"/>
      <c r="II61" s="293"/>
      <c r="IJ61" s="293"/>
      <c r="IK61" s="293"/>
      <c r="IL61" s="293"/>
      <c r="IM61" s="293"/>
      <c r="IN61" s="293"/>
      <c r="IO61" s="293"/>
      <c r="IP61" s="293"/>
      <c r="IQ61" s="293"/>
      <c r="IR61" s="293"/>
      <c r="IS61" s="293"/>
      <c r="IT61" s="293"/>
      <c r="IU61" s="293"/>
      <c r="IV61" s="293"/>
    </row>
    <row r="62" spans="1:256" ht="51" x14ac:dyDescent="0.2">
      <c r="A62" s="336">
        <v>1</v>
      </c>
      <c r="B62" s="296" t="s">
        <v>879</v>
      </c>
      <c r="C62" s="318">
        <v>1</v>
      </c>
      <c r="D62" s="318" t="s">
        <v>870</v>
      </c>
      <c r="E62" s="315"/>
      <c r="F62" s="316">
        <f t="shared" ref="F62:F77" si="3">E62*C62</f>
        <v>0</v>
      </c>
      <c r="G62" s="317"/>
      <c r="H62" s="327"/>
      <c r="I62" s="293"/>
      <c r="J62" s="317"/>
      <c r="K62" s="317"/>
      <c r="L62" s="297" t="s">
        <v>871</v>
      </c>
      <c r="M62" s="32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8"/>
      <c r="CG62" s="338"/>
      <c r="CH62" s="338"/>
      <c r="CI62" s="338"/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8"/>
      <c r="DE62" s="338"/>
      <c r="DF62" s="338"/>
      <c r="DG62" s="338"/>
      <c r="DH62" s="338"/>
      <c r="DI62" s="338"/>
      <c r="DJ62" s="338"/>
      <c r="DK62" s="338"/>
      <c r="DL62" s="338"/>
      <c r="DM62" s="338"/>
      <c r="DN62" s="338"/>
      <c r="DO62" s="338"/>
      <c r="DP62" s="338"/>
      <c r="DQ62" s="338"/>
      <c r="DR62" s="338"/>
      <c r="DS62" s="338"/>
      <c r="DT62" s="338"/>
      <c r="DU62" s="338"/>
      <c r="DV62" s="338"/>
      <c r="DW62" s="338"/>
      <c r="DX62" s="338"/>
      <c r="DY62" s="338"/>
      <c r="DZ62" s="338"/>
      <c r="EA62" s="338"/>
      <c r="EB62" s="338"/>
      <c r="EC62" s="338"/>
      <c r="ED62" s="338"/>
      <c r="EE62" s="338"/>
      <c r="EF62" s="338"/>
      <c r="EG62" s="338"/>
      <c r="EH62" s="338"/>
      <c r="EI62" s="338"/>
      <c r="EJ62" s="338"/>
      <c r="EK62" s="338"/>
      <c r="EL62" s="338"/>
      <c r="EM62" s="338"/>
      <c r="EN62" s="338"/>
      <c r="EO62" s="338"/>
      <c r="EP62" s="338"/>
      <c r="EQ62" s="338"/>
      <c r="ER62" s="338"/>
      <c r="ES62" s="338"/>
      <c r="ET62" s="338"/>
      <c r="EU62" s="338"/>
      <c r="EV62" s="338"/>
      <c r="EW62" s="338"/>
      <c r="EX62" s="338"/>
      <c r="EY62" s="338"/>
      <c r="EZ62" s="338"/>
      <c r="FA62" s="338"/>
      <c r="FB62" s="338"/>
      <c r="FC62" s="338"/>
      <c r="FD62" s="338"/>
      <c r="FE62" s="338"/>
      <c r="FF62" s="338"/>
      <c r="FG62" s="338"/>
      <c r="FH62" s="338"/>
      <c r="FI62" s="338"/>
      <c r="FJ62" s="338"/>
      <c r="FK62" s="338"/>
      <c r="FL62" s="338"/>
      <c r="FM62" s="338"/>
      <c r="FN62" s="338"/>
      <c r="FO62" s="338"/>
      <c r="FP62" s="338"/>
      <c r="FQ62" s="338"/>
      <c r="FR62" s="338"/>
      <c r="FS62" s="338"/>
      <c r="FT62" s="338"/>
      <c r="FU62" s="338"/>
      <c r="FV62" s="338"/>
      <c r="FW62" s="338"/>
      <c r="FX62" s="338"/>
      <c r="FY62" s="338"/>
      <c r="FZ62" s="338"/>
      <c r="GA62" s="338"/>
      <c r="GB62" s="338"/>
      <c r="GC62" s="338"/>
      <c r="GD62" s="338"/>
      <c r="GE62" s="338"/>
      <c r="GF62" s="338"/>
      <c r="GG62" s="338"/>
      <c r="GH62" s="338"/>
      <c r="GI62" s="338"/>
      <c r="GJ62" s="338"/>
      <c r="GK62" s="338"/>
      <c r="GL62" s="338"/>
      <c r="GM62" s="338"/>
      <c r="GN62" s="338"/>
      <c r="GO62" s="338"/>
      <c r="GP62" s="338"/>
      <c r="GQ62" s="338"/>
      <c r="GR62" s="338"/>
      <c r="GS62" s="338"/>
      <c r="GT62" s="338"/>
      <c r="GU62" s="338"/>
      <c r="GV62" s="338"/>
      <c r="GW62" s="338"/>
      <c r="GX62" s="338"/>
      <c r="GY62" s="338"/>
      <c r="GZ62" s="338"/>
      <c r="HA62" s="338"/>
      <c r="HB62" s="338"/>
      <c r="HC62" s="338"/>
      <c r="HD62" s="338"/>
      <c r="HE62" s="338"/>
      <c r="HF62" s="338"/>
      <c r="HG62" s="338"/>
      <c r="HH62" s="338"/>
      <c r="HI62" s="338"/>
      <c r="HJ62" s="338"/>
      <c r="HK62" s="338"/>
      <c r="HL62" s="338"/>
      <c r="HM62" s="338"/>
      <c r="HN62" s="338"/>
      <c r="HO62" s="338"/>
      <c r="HP62" s="338"/>
      <c r="HQ62" s="338"/>
      <c r="HR62" s="338"/>
      <c r="HS62" s="338"/>
      <c r="HT62" s="338"/>
      <c r="HU62" s="338"/>
      <c r="HV62" s="338"/>
      <c r="HW62" s="338"/>
      <c r="HX62" s="338"/>
      <c r="HY62" s="338"/>
      <c r="HZ62" s="338"/>
      <c r="IA62" s="338"/>
      <c r="IB62" s="338"/>
      <c r="IC62" s="338"/>
      <c r="ID62" s="338"/>
      <c r="IE62" s="338"/>
      <c r="IF62" s="338"/>
      <c r="IG62" s="338"/>
      <c r="IH62" s="338"/>
      <c r="II62" s="338"/>
      <c r="IJ62" s="338"/>
      <c r="IK62" s="338"/>
      <c r="IL62" s="338"/>
      <c r="IM62" s="338"/>
      <c r="IN62" s="338"/>
      <c r="IO62" s="338"/>
      <c r="IP62" s="338"/>
      <c r="IQ62" s="338"/>
      <c r="IR62" s="338"/>
      <c r="IS62" s="338"/>
      <c r="IT62" s="338"/>
      <c r="IU62" s="338"/>
      <c r="IV62" s="338"/>
    </row>
    <row r="63" spans="1:256" x14ac:dyDescent="0.2">
      <c r="A63" s="336" t="s">
        <v>782</v>
      </c>
      <c r="B63" s="296" t="s">
        <v>872</v>
      </c>
      <c r="C63" s="318">
        <v>1</v>
      </c>
      <c r="D63" s="318"/>
      <c r="E63" s="315"/>
      <c r="F63" s="316">
        <f t="shared" si="3"/>
        <v>0</v>
      </c>
      <c r="G63" s="317"/>
      <c r="H63" s="327"/>
      <c r="I63" s="293"/>
      <c r="J63" s="317"/>
      <c r="K63" s="317"/>
      <c r="L63" s="297"/>
      <c r="M63" s="32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38"/>
      <c r="DG63" s="338"/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8"/>
      <c r="ED63" s="338"/>
      <c r="EE63" s="338"/>
      <c r="EF63" s="338"/>
      <c r="EG63" s="338"/>
      <c r="EH63" s="338"/>
      <c r="EI63" s="338"/>
      <c r="EJ63" s="338"/>
      <c r="EK63" s="338"/>
      <c r="EL63" s="338"/>
      <c r="EM63" s="338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338"/>
      <c r="FG63" s="338"/>
      <c r="FH63" s="338"/>
      <c r="FI63" s="338"/>
      <c r="FJ63" s="338"/>
      <c r="FK63" s="338"/>
      <c r="FL63" s="338"/>
      <c r="FM63" s="338"/>
      <c r="FN63" s="338"/>
      <c r="FO63" s="338"/>
      <c r="FP63" s="338"/>
      <c r="FQ63" s="338"/>
      <c r="FR63" s="338"/>
      <c r="FS63" s="338"/>
      <c r="FT63" s="338"/>
      <c r="FU63" s="338"/>
      <c r="FV63" s="338"/>
      <c r="FW63" s="338"/>
      <c r="FX63" s="338"/>
      <c r="FY63" s="338"/>
      <c r="FZ63" s="338"/>
      <c r="GA63" s="338"/>
      <c r="GB63" s="338"/>
      <c r="GC63" s="338"/>
      <c r="GD63" s="338"/>
      <c r="GE63" s="338"/>
      <c r="GF63" s="338"/>
      <c r="GG63" s="338"/>
      <c r="GH63" s="338"/>
      <c r="GI63" s="338"/>
      <c r="GJ63" s="338"/>
      <c r="GK63" s="338"/>
      <c r="GL63" s="338"/>
      <c r="GM63" s="338"/>
      <c r="GN63" s="338"/>
      <c r="GO63" s="338"/>
      <c r="GP63" s="338"/>
      <c r="GQ63" s="338"/>
      <c r="GR63" s="338"/>
      <c r="GS63" s="338"/>
      <c r="GT63" s="338"/>
      <c r="GU63" s="338"/>
      <c r="GV63" s="338"/>
      <c r="GW63" s="338"/>
      <c r="GX63" s="338"/>
      <c r="GY63" s="338"/>
      <c r="GZ63" s="338"/>
      <c r="HA63" s="338"/>
      <c r="HB63" s="338"/>
      <c r="HC63" s="338"/>
      <c r="HD63" s="338"/>
      <c r="HE63" s="338"/>
      <c r="HF63" s="338"/>
      <c r="HG63" s="338"/>
      <c r="HH63" s="338"/>
      <c r="HI63" s="338"/>
      <c r="HJ63" s="338"/>
      <c r="HK63" s="338"/>
      <c r="HL63" s="338"/>
      <c r="HM63" s="338"/>
      <c r="HN63" s="338"/>
      <c r="HO63" s="338"/>
      <c r="HP63" s="338"/>
      <c r="HQ63" s="338"/>
      <c r="HR63" s="338"/>
      <c r="HS63" s="338"/>
      <c r="HT63" s="338"/>
      <c r="HU63" s="338"/>
      <c r="HV63" s="338"/>
      <c r="HW63" s="338"/>
      <c r="HX63" s="338"/>
      <c r="HY63" s="338"/>
      <c r="HZ63" s="338"/>
      <c r="IA63" s="338"/>
      <c r="IB63" s="338"/>
      <c r="IC63" s="338"/>
      <c r="ID63" s="338"/>
      <c r="IE63" s="338"/>
      <c r="IF63" s="338"/>
      <c r="IG63" s="338"/>
      <c r="IH63" s="338"/>
      <c r="II63" s="338"/>
      <c r="IJ63" s="338"/>
      <c r="IK63" s="338"/>
      <c r="IL63" s="338"/>
      <c r="IM63" s="338"/>
      <c r="IN63" s="338"/>
      <c r="IO63" s="338"/>
      <c r="IP63" s="338"/>
      <c r="IQ63" s="338"/>
      <c r="IR63" s="338"/>
      <c r="IS63" s="338"/>
      <c r="IT63" s="338"/>
      <c r="IU63" s="338"/>
      <c r="IV63" s="338"/>
    </row>
    <row r="64" spans="1:256" ht="51" x14ac:dyDescent="0.2">
      <c r="A64" s="367">
        <v>2</v>
      </c>
      <c r="B64" s="368" t="s">
        <v>880</v>
      </c>
      <c r="C64" s="367">
        <v>1</v>
      </c>
      <c r="D64" s="329" t="s">
        <v>881</v>
      </c>
      <c r="E64" s="331"/>
      <c r="F64" s="332">
        <f t="shared" si="3"/>
        <v>0</v>
      </c>
      <c r="G64" s="333">
        <v>3</v>
      </c>
      <c r="H64" s="333">
        <f>G64*C64</f>
        <v>3</v>
      </c>
      <c r="I64" s="334" t="s">
        <v>882</v>
      </c>
      <c r="J64" s="329"/>
      <c r="K64" s="334"/>
      <c r="L64" s="334"/>
      <c r="M64" s="335" t="s">
        <v>883</v>
      </c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4"/>
      <c r="DE64" s="334"/>
      <c r="DF64" s="334"/>
      <c r="DG64" s="334"/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  <c r="DY64" s="334"/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4"/>
      <c r="EL64" s="334"/>
      <c r="EM64" s="334"/>
      <c r="EN64" s="334"/>
      <c r="EO64" s="334"/>
      <c r="EP64" s="334"/>
      <c r="EQ64" s="334"/>
      <c r="ER64" s="334"/>
      <c r="ES64" s="334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34"/>
      <c r="FE64" s="334"/>
      <c r="FF64" s="334"/>
      <c r="FG64" s="334"/>
      <c r="FH64" s="334"/>
      <c r="FI64" s="334"/>
      <c r="FJ64" s="334"/>
      <c r="FK64" s="334"/>
      <c r="FL64" s="334"/>
      <c r="FM64" s="334"/>
      <c r="FN64" s="334"/>
      <c r="FO64" s="334"/>
      <c r="FP64" s="334"/>
      <c r="FQ64" s="334"/>
      <c r="FR64" s="334"/>
      <c r="FS64" s="334"/>
      <c r="FT64" s="334"/>
      <c r="FU64" s="334"/>
      <c r="FV64" s="334"/>
      <c r="FW64" s="334"/>
      <c r="FX64" s="334"/>
      <c r="FY64" s="334"/>
      <c r="FZ64" s="334"/>
      <c r="GA64" s="334"/>
      <c r="GB64" s="334"/>
      <c r="GC64" s="334"/>
      <c r="GD64" s="334"/>
      <c r="GE64" s="334"/>
      <c r="GF64" s="334"/>
      <c r="GG64" s="334"/>
      <c r="GH64" s="334"/>
      <c r="GI64" s="334"/>
      <c r="GJ64" s="334"/>
      <c r="GK64" s="334"/>
      <c r="GL64" s="334"/>
      <c r="GM64" s="334"/>
      <c r="GN64" s="334"/>
      <c r="GO64" s="334"/>
      <c r="GP64" s="334"/>
      <c r="GQ64" s="334"/>
      <c r="GR64" s="334"/>
      <c r="GS64" s="334"/>
      <c r="GT64" s="334"/>
      <c r="GU64" s="334"/>
      <c r="GV64" s="334"/>
      <c r="GW64" s="334"/>
      <c r="GX64" s="334"/>
      <c r="GY64" s="334"/>
      <c r="GZ64" s="334"/>
      <c r="HA64" s="334"/>
      <c r="HB64" s="334"/>
      <c r="HC64" s="334"/>
      <c r="HD64" s="334"/>
      <c r="HE64" s="334"/>
      <c r="HF64" s="334"/>
      <c r="HG64" s="334"/>
      <c r="HH64" s="334"/>
      <c r="HI64" s="334"/>
      <c r="HJ64" s="334"/>
      <c r="HK64" s="334"/>
      <c r="HL64" s="334"/>
      <c r="HM64" s="334"/>
      <c r="HN64" s="334"/>
      <c r="HO64" s="334"/>
      <c r="HP64" s="334"/>
      <c r="HQ64" s="334"/>
      <c r="HR64" s="334"/>
      <c r="HS64" s="334"/>
      <c r="HT64" s="334"/>
      <c r="HU64" s="334"/>
      <c r="HV64" s="334"/>
      <c r="HW64" s="334"/>
      <c r="HX64" s="334"/>
      <c r="HY64" s="334"/>
      <c r="HZ64" s="334"/>
      <c r="IA64" s="334"/>
      <c r="IB64" s="334"/>
      <c r="IC64" s="334"/>
      <c r="ID64" s="334"/>
      <c r="IE64" s="334"/>
      <c r="IF64" s="334"/>
      <c r="IG64" s="334"/>
      <c r="IH64" s="334"/>
      <c r="II64" s="334"/>
      <c r="IJ64" s="334"/>
      <c r="IK64" s="334"/>
      <c r="IL64" s="334"/>
      <c r="IM64" s="334"/>
      <c r="IN64" s="334"/>
      <c r="IO64" s="334"/>
      <c r="IP64" s="334"/>
      <c r="IQ64" s="334"/>
      <c r="IR64" s="334"/>
      <c r="IS64" s="334"/>
      <c r="IT64" s="334"/>
      <c r="IU64" s="334"/>
      <c r="IV64" s="334"/>
    </row>
    <row r="65" spans="1:256" x14ac:dyDescent="0.2">
      <c r="A65" s="365">
        <v>3</v>
      </c>
      <c r="B65" s="369" t="s">
        <v>884</v>
      </c>
      <c r="C65" s="365">
        <v>1</v>
      </c>
      <c r="D65" s="306" t="s">
        <v>885</v>
      </c>
      <c r="E65" s="308"/>
      <c r="F65" s="309">
        <f t="shared" si="3"/>
        <v>0</v>
      </c>
      <c r="G65" s="346">
        <v>0.4</v>
      </c>
      <c r="H65" s="346">
        <f>G65*C65</f>
        <v>0.4</v>
      </c>
      <c r="I65" s="307" t="s">
        <v>837</v>
      </c>
      <c r="J65" s="306"/>
      <c r="K65" s="307"/>
      <c r="L65" s="307"/>
      <c r="M65" s="311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  <c r="DB65" s="307"/>
      <c r="DC65" s="307"/>
      <c r="DD65" s="307"/>
      <c r="DE65" s="307"/>
      <c r="DF65" s="307"/>
      <c r="DG65" s="307"/>
      <c r="DH65" s="307"/>
      <c r="DI65" s="307"/>
      <c r="DJ65" s="307"/>
      <c r="DK65" s="307"/>
      <c r="DL65" s="307"/>
      <c r="DM65" s="307"/>
      <c r="DN65" s="307"/>
      <c r="DO65" s="307"/>
      <c r="DP65" s="307"/>
      <c r="DQ65" s="307"/>
      <c r="DR65" s="307"/>
      <c r="DS65" s="307"/>
      <c r="DT65" s="307"/>
      <c r="DU65" s="307"/>
      <c r="DV65" s="307"/>
      <c r="DW65" s="307"/>
      <c r="DX65" s="307"/>
      <c r="DY65" s="307"/>
      <c r="DZ65" s="307"/>
      <c r="EA65" s="307"/>
      <c r="EB65" s="307"/>
      <c r="EC65" s="307"/>
      <c r="ED65" s="307"/>
      <c r="EE65" s="307"/>
      <c r="EF65" s="307"/>
      <c r="EG65" s="307"/>
      <c r="EH65" s="307"/>
      <c r="EI65" s="307"/>
      <c r="EJ65" s="307"/>
      <c r="EK65" s="307"/>
      <c r="EL65" s="307"/>
      <c r="EM65" s="307"/>
      <c r="EN65" s="307"/>
      <c r="EO65" s="307"/>
      <c r="EP65" s="307"/>
      <c r="EQ65" s="307"/>
      <c r="ER65" s="307"/>
      <c r="ES65" s="307"/>
      <c r="ET65" s="307"/>
      <c r="EU65" s="307"/>
      <c r="EV65" s="307"/>
      <c r="EW65" s="307"/>
      <c r="EX65" s="307"/>
      <c r="EY65" s="307"/>
      <c r="EZ65" s="307"/>
      <c r="FA65" s="307"/>
      <c r="FB65" s="307"/>
      <c r="FC65" s="307"/>
      <c r="FD65" s="307"/>
      <c r="FE65" s="307"/>
      <c r="FF65" s="307"/>
      <c r="FG65" s="307"/>
      <c r="FH65" s="307"/>
      <c r="FI65" s="307"/>
      <c r="FJ65" s="307"/>
      <c r="FK65" s="307"/>
      <c r="FL65" s="307"/>
      <c r="FM65" s="307"/>
      <c r="FN65" s="307"/>
      <c r="FO65" s="307"/>
      <c r="FP65" s="307"/>
      <c r="FQ65" s="307"/>
      <c r="FR65" s="307"/>
      <c r="FS65" s="307"/>
      <c r="FT65" s="307"/>
      <c r="FU65" s="307"/>
      <c r="FV65" s="307"/>
      <c r="FW65" s="307"/>
      <c r="FX65" s="307"/>
      <c r="FY65" s="307"/>
      <c r="FZ65" s="307"/>
      <c r="GA65" s="307"/>
      <c r="GB65" s="307"/>
      <c r="GC65" s="307"/>
      <c r="GD65" s="307"/>
      <c r="GE65" s="307"/>
      <c r="GF65" s="307"/>
      <c r="GG65" s="307"/>
      <c r="GH65" s="307"/>
      <c r="GI65" s="307"/>
      <c r="GJ65" s="307"/>
      <c r="GK65" s="307"/>
      <c r="GL65" s="307"/>
      <c r="GM65" s="307"/>
      <c r="GN65" s="307"/>
      <c r="GO65" s="307"/>
      <c r="GP65" s="307"/>
      <c r="GQ65" s="307"/>
      <c r="GR65" s="307"/>
      <c r="GS65" s="307"/>
      <c r="GT65" s="307"/>
      <c r="GU65" s="307"/>
      <c r="GV65" s="307"/>
      <c r="GW65" s="307"/>
      <c r="GX65" s="307"/>
      <c r="GY65" s="307"/>
      <c r="GZ65" s="307"/>
      <c r="HA65" s="307"/>
      <c r="HB65" s="307"/>
      <c r="HC65" s="307"/>
      <c r="HD65" s="307"/>
      <c r="HE65" s="307"/>
      <c r="HF65" s="307"/>
      <c r="HG65" s="307"/>
      <c r="HH65" s="307"/>
      <c r="HI65" s="307"/>
      <c r="HJ65" s="307"/>
      <c r="HK65" s="307"/>
      <c r="HL65" s="307"/>
      <c r="HM65" s="307"/>
      <c r="HN65" s="307"/>
      <c r="HO65" s="307"/>
      <c r="HP65" s="307"/>
      <c r="HQ65" s="307"/>
      <c r="HR65" s="307"/>
      <c r="HS65" s="307"/>
      <c r="HT65" s="307"/>
      <c r="HU65" s="307"/>
      <c r="HV65" s="307"/>
      <c r="HW65" s="307"/>
      <c r="HX65" s="307"/>
      <c r="HY65" s="307"/>
      <c r="HZ65" s="307"/>
      <c r="IA65" s="307"/>
      <c r="IB65" s="307"/>
      <c r="IC65" s="307"/>
      <c r="ID65" s="307"/>
      <c r="IE65" s="307"/>
      <c r="IF65" s="307"/>
      <c r="IG65" s="307"/>
      <c r="IH65" s="307"/>
      <c r="II65" s="307"/>
      <c r="IJ65" s="307"/>
      <c r="IK65" s="307"/>
      <c r="IL65" s="307"/>
      <c r="IM65" s="307"/>
      <c r="IN65" s="307"/>
      <c r="IO65" s="307"/>
      <c r="IP65" s="307"/>
      <c r="IQ65" s="307"/>
      <c r="IR65" s="307"/>
      <c r="IS65" s="307"/>
      <c r="IT65" s="307"/>
      <c r="IU65" s="307"/>
      <c r="IV65" s="307"/>
    </row>
    <row r="66" spans="1:256" ht="38.25" x14ac:dyDescent="0.2">
      <c r="A66" s="294">
        <v>4</v>
      </c>
      <c r="B66" s="296" t="s">
        <v>886</v>
      </c>
      <c r="C66" s="294">
        <v>1</v>
      </c>
      <c r="D66" s="318" t="s">
        <v>887</v>
      </c>
      <c r="E66" s="315"/>
      <c r="F66" s="316">
        <f t="shared" si="3"/>
        <v>0</v>
      </c>
      <c r="G66" s="327"/>
      <c r="H66" s="327"/>
      <c r="I66" s="318"/>
      <c r="J66" s="318"/>
      <c r="K66" s="293"/>
      <c r="L66" s="293"/>
      <c r="M66" s="328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293"/>
      <c r="CT66" s="293"/>
      <c r="CU66" s="293"/>
      <c r="CV66" s="293"/>
      <c r="CW66" s="293"/>
      <c r="CX66" s="293"/>
      <c r="CY66" s="293"/>
      <c r="CZ66" s="293"/>
      <c r="DA66" s="293"/>
      <c r="DB66" s="293"/>
      <c r="DC66" s="293"/>
      <c r="DD66" s="293"/>
      <c r="DE66" s="293"/>
      <c r="DF66" s="293"/>
      <c r="DG66" s="293"/>
      <c r="DH66" s="293"/>
      <c r="DI66" s="293"/>
      <c r="DJ66" s="293"/>
      <c r="DK66" s="293"/>
      <c r="DL66" s="293"/>
      <c r="DM66" s="293"/>
      <c r="DN66" s="293"/>
      <c r="DO66" s="293"/>
      <c r="DP66" s="293"/>
      <c r="DQ66" s="293"/>
      <c r="DR66" s="293"/>
      <c r="DS66" s="293"/>
      <c r="DT66" s="293"/>
      <c r="DU66" s="293"/>
      <c r="DV66" s="293"/>
      <c r="DW66" s="293"/>
      <c r="DX66" s="293"/>
      <c r="DY66" s="293"/>
      <c r="DZ66" s="293"/>
      <c r="EA66" s="293"/>
      <c r="EB66" s="293"/>
      <c r="EC66" s="293"/>
      <c r="ED66" s="293"/>
      <c r="EE66" s="293"/>
      <c r="EF66" s="293"/>
      <c r="EG66" s="293"/>
      <c r="EH66" s="293"/>
      <c r="EI66" s="293"/>
      <c r="EJ66" s="293"/>
      <c r="EK66" s="293"/>
      <c r="EL66" s="293"/>
      <c r="EM66" s="293"/>
      <c r="EN66" s="293"/>
      <c r="EO66" s="293"/>
      <c r="EP66" s="293"/>
      <c r="EQ66" s="293"/>
      <c r="ER66" s="293"/>
      <c r="ES66" s="293"/>
      <c r="ET66" s="293"/>
      <c r="EU66" s="293"/>
      <c r="EV66" s="293"/>
      <c r="EW66" s="293"/>
      <c r="EX66" s="293"/>
      <c r="EY66" s="293"/>
      <c r="EZ66" s="293"/>
      <c r="FA66" s="293"/>
      <c r="FB66" s="293"/>
      <c r="FC66" s="293"/>
      <c r="FD66" s="293"/>
      <c r="FE66" s="293"/>
      <c r="FF66" s="293"/>
      <c r="FG66" s="293"/>
      <c r="FH66" s="293"/>
      <c r="FI66" s="293"/>
      <c r="FJ66" s="293"/>
      <c r="FK66" s="293"/>
      <c r="FL66" s="293"/>
      <c r="FM66" s="293"/>
      <c r="FN66" s="293"/>
      <c r="FO66" s="293"/>
      <c r="FP66" s="293"/>
      <c r="FQ66" s="293"/>
      <c r="FR66" s="293"/>
      <c r="FS66" s="293"/>
      <c r="FT66" s="293"/>
      <c r="FU66" s="293"/>
      <c r="FV66" s="293"/>
      <c r="FW66" s="293"/>
      <c r="FX66" s="293"/>
      <c r="FY66" s="293"/>
      <c r="FZ66" s="293"/>
      <c r="GA66" s="293"/>
      <c r="GB66" s="293"/>
      <c r="GC66" s="293"/>
      <c r="GD66" s="293"/>
      <c r="GE66" s="293"/>
      <c r="GF66" s="293"/>
      <c r="GG66" s="293"/>
      <c r="GH66" s="293"/>
      <c r="GI66" s="293"/>
      <c r="GJ66" s="293"/>
      <c r="GK66" s="293"/>
      <c r="GL66" s="293"/>
      <c r="GM66" s="293"/>
      <c r="GN66" s="293"/>
      <c r="GO66" s="293"/>
      <c r="GP66" s="293"/>
      <c r="GQ66" s="293"/>
      <c r="GR66" s="293"/>
      <c r="GS66" s="293"/>
      <c r="GT66" s="293"/>
      <c r="GU66" s="293"/>
      <c r="GV66" s="293"/>
      <c r="GW66" s="293"/>
      <c r="GX66" s="293"/>
      <c r="GY66" s="293"/>
      <c r="GZ66" s="293"/>
      <c r="HA66" s="293"/>
      <c r="HB66" s="293"/>
      <c r="HC66" s="293"/>
      <c r="HD66" s="293"/>
      <c r="HE66" s="293"/>
      <c r="HF66" s="293"/>
      <c r="HG66" s="293"/>
      <c r="HH66" s="293"/>
      <c r="HI66" s="293"/>
      <c r="HJ66" s="293"/>
      <c r="HK66" s="293"/>
      <c r="HL66" s="293"/>
      <c r="HM66" s="293"/>
      <c r="HN66" s="293"/>
      <c r="HO66" s="293"/>
      <c r="HP66" s="293"/>
      <c r="HQ66" s="293"/>
      <c r="HR66" s="293"/>
      <c r="HS66" s="293"/>
      <c r="HT66" s="293"/>
      <c r="HU66" s="293"/>
      <c r="HV66" s="293"/>
      <c r="HW66" s="293"/>
      <c r="HX66" s="293"/>
      <c r="HY66" s="293"/>
      <c r="HZ66" s="293"/>
      <c r="IA66" s="293"/>
      <c r="IB66" s="293"/>
      <c r="IC66" s="293"/>
      <c r="ID66" s="293"/>
      <c r="IE66" s="293"/>
      <c r="IF66" s="293"/>
      <c r="IG66" s="293"/>
      <c r="IH66" s="293"/>
      <c r="II66" s="293"/>
      <c r="IJ66" s="293"/>
      <c r="IK66" s="293"/>
      <c r="IL66" s="293"/>
      <c r="IM66" s="293"/>
      <c r="IN66" s="293"/>
      <c r="IO66" s="293"/>
      <c r="IP66" s="293"/>
      <c r="IQ66" s="293"/>
      <c r="IR66" s="293"/>
      <c r="IS66" s="293"/>
      <c r="IT66" s="293"/>
      <c r="IU66" s="293"/>
      <c r="IV66" s="293"/>
    </row>
    <row r="67" spans="1:256" x14ac:dyDescent="0.2">
      <c r="A67" s="336">
        <v>5</v>
      </c>
      <c r="B67" s="296" t="s">
        <v>864</v>
      </c>
      <c r="C67" s="318">
        <v>1</v>
      </c>
      <c r="D67" s="318" t="s">
        <v>888</v>
      </c>
      <c r="E67" s="315"/>
      <c r="F67" s="316">
        <f t="shared" si="3"/>
        <v>0</v>
      </c>
      <c r="G67" s="317"/>
      <c r="H67" s="293"/>
      <c r="I67" s="293"/>
      <c r="J67" s="317"/>
      <c r="K67" s="317"/>
      <c r="L67" s="317"/>
      <c r="M67" s="32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38"/>
      <c r="DG67" s="338"/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  <c r="FF67" s="338"/>
      <c r="FG67" s="338"/>
      <c r="FH67" s="338"/>
      <c r="FI67" s="338"/>
      <c r="FJ67" s="338"/>
      <c r="FK67" s="338"/>
      <c r="FL67" s="338"/>
      <c r="FM67" s="338"/>
      <c r="FN67" s="338"/>
      <c r="FO67" s="338"/>
      <c r="FP67" s="338"/>
      <c r="FQ67" s="338"/>
      <c r="FR67" s="338"/>
      <c r="FS67" s="338"/>
      <c r="FT67" s="338"/>
      <c r="FU67" s="338"/>
      <c r="FV67" s="338"/>
      <c r="FW67" s="338"/>
      <c r="FX67" s="338"/>
      <c r="FY67" s="338"/>
      <c r="FZ67" s="338"/>
      <c r="GA67" s="338"/>
      <c r="GB67" s="338"/>
      <c r="GC67" s="338"/>
      <c r="GD67" s="338"/>
      <c r="GE67" s="338"/>
      <c r="GF67" s="338"/>
      <c r="GG67" s="338"/>
      <c r="GH67" s="338"/>
      <c r="GI67" s="338"/>
      <c r="GJ67" s="338"/>
      <c r="GK67" s="338"/>
      <c r="GL67" s="338"/>
      <c r="GM67" s="338"/>
      <c r="GN67" s="338"/>
      <c r="GO67" s="338"/>
      <c r="GP67" s="338"/>
      <c r="GQ67" s="338"/>
      <c r="GR67" s="338"/>
      <c r="GS67" s="338"/>
      <c r="GT67" s="338"/>
      <c r="GU67" s="338"/>
      <c r="GV67" s="338"/>
      <c r="GW67" s="338"/>
      <c r="GX67" s="338"/>
      <c r="GY67" s="338"/>
      <c r="GZ67" s="338"/>
      <c r="HA67" s="338"/>
      <c r="HB67" s="338"/>
      <c r="HC67" s="338"/>
      <c r="HD67" s="338"/>
      <c r="HE67" s="338"/>
      <c r="HF67" s="338"/>
      <c r="HG67" s="338"/>
      <c r="HH67" s="338"/>
      <c r="HI67" s="338"/>
      <c r="HJ67" s="338"/>
      <c r="HK67" s="338"/>
      <c r="HL67" s="338"/>
      <c r="HM67" s="338"/>
      <c r="HN67" s="338"/>
      <c r="HO67" s="338"/>
      <c r="HP67" s="338"/>
      <c r="HQ67" s="338"/>
      <c r="HR67" s="338"/>
      <c r="HS67" s="338"/>
      <c r="HT67" s="338"/>
      <c r="HU67" s="338"/>
      <c r="HV67" s="338"/>
      <c r="HW67" s="338"/>
      <c r="HX67" s="338"/>
      <c r="HY67" s="338"/>
      <c r="HZ67" s="338"/>
      <c r="IA67" s="338"/>
      <c r="IB67" s="338"/>
      <c r="IC67" s="338"/>
      <c r="ID67" s="338"/>
      <c r="IE67" s="338"/>
      <c r="IF67" s="338"/>
      <c r="IG67" s="338"/>
      <c r="IH67" s="338"/>
      <c r="II67" s="338"/>
      <c r="IJ67" s="338"/>
      <c r="IK67" s="338"/>
      <c r="IL67" s="338"/>
      <c r="IM67" s="338"/>
      <c r="IN67" s="338"/>
      <c r="IO67" s="338"/>
      <c r="IP67" s="338"/>
      <c r="IQ67" s="338"/>
      <c r="IR67" s="338"/>
      <c r="IS67" s="338"/>
      <c r="IT67" s="338"/>
      <c r="IU67" s="338"/>
      <c r="IV67" s="338"/>
    </row>
    <row r="68" spans="1:256" ht="38.25" x14ac:dyDescent="0.2">
      <c r="A68" s="336">
        <v>6</v>
      </c>
      <c r="B68" s="293" t="s">
        <v>866</v>
      </c>
      <c r="C68" s="318">
        <v>1</v>
      </c>
      <c r="D68" s="318" t="s">
        <v>867</v>
      </c>
      <c r="E68" s="315"/>
      <c r="F68" s="316">
        <f t="shared" si="3"/>
        <v>0</v>
      </c>
      <c r="G68" s="317"/>
      <c r="H68" s="293"/>
      <c r="I68" s="318" t="s">
        <v>837</v>
      </c>
      <c r="J68" s="317"/>
      <c r="K68" s="317"/>
      <c r="L68" s="317"/>
      <c r="M68" s="32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338"/>
      <c r="BS68" s="338"/>
      <c r="BT68" s="338"/>
      <c r="BU68" s="338"/>
      <c r="BV68" s="338"/>
      <c r="BW68" s="338"/>
      <c r="BX68" s="338"/>
      <c r="BY68" s="338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8"/>
      <c r="DE68" s="338"/>
      <c r="DF68" s="338"/>
      <c r="DG68" s="338"/>
      <c r="DH68" s="338"/>
      <c r="DI68" s="338"/>
      <c r="DJ68" s="338"/>
      <c r="DK68" s="338"/>
      <c r="DL68" s="338"/>
      <c r="DM68" s="338"/>
      <c r="DN68" s="338"/>
      <c r="DO68" s="338"/>
      <c r="DP68" s="338"/>
      <c r="DQ68" s="338"/>
      <c r="DR68" s="338"/>
      <c r="DS68" s="338"/>
      <c r="DT68" s="338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8"/>
      <c r="EH68" s="338"/>
      <c r="EI68" s="338"/>
      <c r="EJ68" s="338"/>
      <c r="EK68" s="338"/>
      <c r="EL68" s="338"/>
      <c r="EM68" s="338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8"/>
      <c r="EY68" s="338"/>
      <c r="EZ68" s="338"/>
      <c r="FA68" s="338"/>
      <c r="FB68" s="338"/>
      <c r="FC68" s="338"/>
      <c r="FD68" s="338"/>
      <c r="FE68" s="338"/>
      <c r="FF68" s="338"/>
      <c r="FG68" s="338"/>
      <c r="FH68" s="338"/>
      <c r="FI68" s="338"/>
      <c r="FJ68" s="338"/>
      <c r="FK68" s="338"/>
      <c r="FL68" s="338"/>
      <c r="FM68" s="338"/>
      <c r="FN68" s="338"/>
      <c r="FO68" s="338"/>
      <c r="FP68" s="338"/>
      <c r="FQ68" s="338"/>
      <c r="FR68" s="338"/>
      <c r="FS68" s="338"/>
      <c r="FT68" s="338"/>
      <c r="FU68" s="338"/>
      <c r="FV68" s="338"/>
      <c r="FW68" s="338"/>
      <c r="FX68" s="338"/>
      <c r="FY68" s="338"/>
      <c r="FZ68" s="338"/>
      <c r="GA68" s="338"/>
      <c r="GB68" s="338"/>
      <c r="GC68" s="338"/>
      <c r="GD68" s="338"/>
      <c r="GE68" s="338"/>
      <c r="GF68" s="338"/>
      <c r="GG68" s="338"/>
      <c r="GH68" s="338"/>
      <c r="GI68" s="338"/>
      <c r="GJ68" s="338"/>
      <c r="GK68" s="338"/>
      <c r="GL68" s="338"/>
      <c r="GM68" s="338"/>
      <c r="GN68" s="338"/>
      <c r="GO68" s="338"/>
      <c r="GP68" s="338"/>
      <c r="GQ68" s="338"/>
      <c r="GR68" s="338"/>
      <c r="GS68" s="338"/>
      <c r="GT68" s="338"/>
      <c r="GU68" s="338"/>
      <c r="GV68" s="338"/>
      <c r="GW68" s="338"/>
      <c r="GX68" s="338"/>
      <c r="GY68" s="338"/>
      <c r="GZ68" s="338"/>
      <c r="HA68" s="338"/>
      <c r="HB68" s="338"/>
      <c r="HC68" s="338"/>
      <c r="HD68" s="338"/>
      <c r="HE68" s="338"/>
      <c r="HF68" s="338"/>
      <c r="HG68" s="338"/>
      <c r="HH68" s="338"/>
      <c r="HI68" s="338"/>
      <c r="HJ68" s="338"/>
      <c r="HK68" s="338"/>
      <c r="HL68" s="338"/>
      <c r="HM68" s="338"/>
      <c r="HN68" s="338"/>
      <c r="HO68" s="338"/>
      <c r="HP68" s="338"/>
      <c r="HQ68" s="338"/>
      <c r="HR68" s="338"/>
      <c r="HS68" s="338"/>
      <c r="HT68" s="338"/>
      <c r="HU68" s="338"/>
      <c r="HV68" s="338"/>
      <c r="HW68" s="338"/>
      <c r="HX68" s="338"/>
      <c r="HY68" s="338"/>
      <c r="HZ68" s="338"/>
      <c r="IA68" s="338"/>
      <c r="IB68" s="338"/>
      <c r="IC68" s="338"/>
      <c r="ID68" s="338"/>
      <c r="IE68" s="338"/>
      <c r="IF68" s="338"/>
      <c r="IG68" s="338"/>
      <c r="IH68" s="338"/>
      <c r="II68" s="338"/>
      <c r="IJ68" s="338"/>
      <c r="IK68" s="338"/>
      <c r="IL68" s="338"/>
      <c r="IM68" s="338"/>
      <c r="IN68" s="338"/>
      <c r="IO68" s="338"/>
      <c r="IP68" s="338"/>
      <c r="IQ68" s="338"/>
      <c r="IR68" s="338"/>
      <c r="IS68" s="338"/>
      <c r="IT68" s="338"/>
      <c r="IU68" s="338"/>
      <c r="IV68" s="338"/>
    </row>
    <row r="69" spans="1:256" x14ac:dyDescent="0.2">
      <c r="A69" s="322">
        <v>7</v>
      </c>
      <c r="B69" s="321" t="s">
        <v>889</v>
      </c>
      <c r="C69" s="306"/>
      <c r="D69" s="306"/>
      <c r="E69" s="308"/>
      <c r="F69" s="309">
        <f t="shared" si="3"/>
        <v>0</v>
      </c>
      <c r="G69" s="310"/>
      <c r="H69" s="346"/>
      <c r="I69" s="307"/>
      <c r="J69" s="310"/>
      <c r="K69" s="310"/>
      <c r="L69" s="310"/>
      <c r="M69" s="311" t="s">
        <v>781</v>
      </c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323"/>
      <c r="CP69" s="323"/>
      <c r="CQ69" s="323"/>
      <c r="CR69" s="323"/>
      <c r="CS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3"/>
      <c r="DG69" s="323"/>
      <c r="DH69" s="323"/>
      <c r="DI69" s="323"/>
      <c r="DJ69" s="323"/>
      <c r="DK69" s="323"/>
      <c r="DL69" s="323"/>
      <c r="DM69" s="323"/>
      <c r="DN69" s="323"/>
      <c r="DO69" s="323"/>
      <c r="DP69" s="323"/>
      <c r="DQ69" s="323"/>
      <c r="DR69" s="323"/>
      <c r="DS69" s="323"/>
      <c r="DT69" s="323"/>
      <c r="DU69" s="323"/>
      <c r="DV69" s="323"/>
      <c r="DW69" s="323"/>
      <c r="DX69" s="323"/>
      <c r="DY69" s="323"/>
      <c r="DZ69" s="323"/>
      <c r="EA69" s="323"/>
      <c r="EB69" s="323"/>
      <c r="EC69" s="323"/>
      <c r="ED69" s="323"/>
      <c r="EE69" s="323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  <c r="EY69" s="323"/>
      <c r="EZ69" s="323"/>
      <c r="FA69" s="323"/>
      <c r="FB69" s="323"/>
      <c r="FC69" s="323"/>
      <c r="FD69" s="323"/>
      <c r="FE69" s="323"/>
      <c r="FF69" s="323"/>
      <c r="FG69" s="323"/>
      <c r="FH69" s="323"/>
      <c r="FI69" s="323"/>
      <c r="FJ69" s="323"/>
      <c r="FK69" s="323"/>
      <c r="FL69" s="323"/>
      <c r="FM69" s="323"/>
      <c r="FN69" s="323"/>
      <c r="FO69" s="323"/>
      <c r="FP69" s="323"/>
      <c r="FQ69" s="323"/>
      <c r="FR69" s="323"/>
      <c r="FS69" s="323"/>
      <c r="FT69" s="323"/>
      <c r="FU69" s="323"/>
      <c r="FV69" s="323"/>
      <c r="FW69" s="323"/>
      <c r="FX69" s="323"/>
      <c r="FY69" s="323"/>
      <c r="FZ69" s="323"/>
      <c r="GA69" s="323"/>
      <c r="GB69" s="323"/>
      <c r="GC69" s="323"/>
      <c r="GD69" s="323"/>
      <c r="GE69" s="323"/>
      <c r="GF69" s="323"/>
      <c r="GG69" s="323"/>
      <c r="GH69" s="323"/>
      <c r="GI69" s="323"/>
      <c r="GJ69" s="323"/>
      <c r="GK69" s="323"/>
      <c r="GL69" s="323"/>
      <c r="GM69" s="323"/>
      <c r="GN69" s="323"/>
      <c r="GO69" s="323"/>
      <c r="GP69" s="323"/>
      <c r="GQ69" s="323"/>
      <c r="GR69" s="323"/>
      <c r="GS69" s="323"/>
      <c r="GT69" s="323"/>
      <c r="GU69" s="323"/>
      <c r="GV69" s="323"/>
      <c r="GW69" s="323"/>
      <c r="GX69" s="323"/>
      <c r="GY69" s="323"/>
      <c r="GZ69" s="323"/>
      <c r="HA69" s="323"/>
      <c r="HB69" s="323"/>
      <c r="HC69" s="323"/>
      <c r="HD69" s="323"/>
      <c r="HE69" s="323"/>
      <c r="HF69" s="323"/>
      <c r="HG69" s="323"/>
      <c r="HH69" s="323"/>
      <c r="HI69" s="323"/>
      <c r="HJ69" s="323"/>
      <c r="HK69" s="323"/>
      <c r="HL69" s="323"/>
      <c r="HM69" s="323"/>
      <c r="HN69" s="323"/>
      <c r="HO69" s="323"/>
      <c r="HP69" s="323"/>
      <c r="HQ69" s="323"/>
      <c r="HR69" s="323"/>
      <c r="HS69" s="323"/>
      <c r="HT69" s="323"/>
      <c r="HU69" s="323"/>
      <c r="HV69" s="323"/>
      <c r="HW69" s="323"/>
      <c r="HX69" s="323"/>
      <c r="HY69" s="323"/>
      <c r="HZ69" s="323"/>
      <c r="IA69" s="323"/>
      <c r="IB69" s="323"/>
      <c r="IC69" s="323"/>
      <c r="ID69" s="323"/>
      <c r="IE69" s="323"/>
      <c r="IF69" s="323"/>
      <c r="IG69" s="323"/>
      <c r="IH69" s="323"/>
      <c r="II69" s="323"/>
      <c r="IJ69" s="323"/>
      <c r="IK69" s="323"/>
      <c r="IL69" s="323"/>
      <c r="IM69" s="323"/>
      <c r="IN69" s="323"/>
      <c r="IO69" s="323"/>
      <c r="IP69" s="323"/>
      <c r="IQ69" s="323"/>
      <c r="IR69" s="323"/>
      <c r="IS69" s="323"/>
      <c r="IT69" s="323"/>
      <c r="IU69" s="323"/>
      <c r="IV69" s="323"/>
    </row>
    <row r="70" spans="1:256" ht="25.5" x14ac:dyDescent="0.2">
      <c r="A70" s="294">
        <v>8</v>
      </c>
      <c r="B70" s="299" t="s">
        <v>876</v>
      </c>
      <c r="C70" s="294">
        <v>1</v>
      </c>
      <c r="D70" s="294" t="s">
        <v>877</v>
      </c>
      <c r="E70" s="315"/>
      <c r="F70" s="316">
        <f t="shared" si="3"/>
        <v>0</v>
      </c>
      <c r="G70" s="317">
        <v>0.15</v>
      </c>
      <c r="H70" s="327">
        <f>G70*C70</f>
        <v>0.15</v>
      </c>
      <c r="I70" s="294" t="s">
        <v>814</v>
      </c>
      <c r="J70" s="297"/>
      <c r="K70" s="297"/>
      <c r="L70" s="294"/>
      <c r="M70" s="328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299"/>
      <c r="EL70" s="299"/>
      <c r="EM70" s="299"/>
      <c r="EN70" s="299"/>
      <c r="EO70" s="299"/>
      <c r="EP70" s="299"/>
      <c r="EQ70" s="299"/>
      <c r="ER70" s="299"/>
      <c r="ES70" s="299"/>
      <c r="ET70" s="299"/>
      <c r="EU70" s="299"/>
      <c r="EV70" s="299"/>
      <c r="EW70" s="299"/>
      <c r="EX70" s="299"/>
      <c r="EY70" s="299"/>
      <c r="EZ70" s="299"/>
      <c r="FA70" s="299"/>
      <c r="FB70" s="299"/>
      <c r="FC70" s="299"/>
      <c r="FD70" s="299"/>
      <c r="FE70" s="299"/>
      <c r="FF70" s="299"/>
      <c r="FG70" s="299"/>
      <c r="FH70" s="299"/>
      <c r="FI70" s="299"/>
      <c r="FJ70" s="299"/>
      <c r="FK70" s="299"/>
      <c r="FL70" s="299"/>
      <c r="FM70" s="299"/>
      <c r="FN70" s="299"/>
      <c r="FO70" s="299"/>
      <c r="FP70" s="299"/>
      <c r="FQ70" s="299"/>
      <c r="FR70" s="299"/>
      <c r="FS70" s="299"/>
      <c r="FT70" s="299"/>
      <c r="FU70" s="299"/>
      <c r="FV70" s="299"/>
      <c r="FW70" s="299"/>
      <c r="FX70" s="299"/>
      <c r="FY70" s="299"/>
      <c r="FZ70" s="299"/>
      <c r="GA70" s="299"/>
      <c r="GB70" s="299"/>
      <c r="GC70" s="299"/>
      <c r="GD70" s="299"/>
      <c r="GE70" s="299"/>
      <c r="GF70" s="299"/>
      <c r="GG70" s="299"/>
      <c r="GH70" s="299"/>
      <c r="GI70" s="299"/>
      <c r="GJ70" s="299"/>
      <c r="GK70" s="299"/>
      <c r="GL70" s="299"/>
      <c r="GM70" s="299"/>
      <c r="GN70" s="299"/>
      <c r="GO70" s="299"/>
      <c r="GP70" s="299"/>
      <c r="GQ70" s="299"/>
      <c r="GR70" s="299"/>
      <c r="GS70" s="299"/>
      <c r="GT70" s="299"/>
      <c r="GU70" s="299"/>
      <c r="GV70" s="299"/>
      <c r="GW70" s="299"/>
      <c r="GX70" s="299"/>
      <c r="GY70" s="299"/>
      <c r="GZ70" s="299"/>
      <c r="HA70" s="299"/>
      <c r="HB70" s="299"/>
      <c r="HC70" s="299"/>
      <c r="HD70" s="299"/>
      <c r="HE70" s="299"/>
      <c r="HF70" s="299"/>
      <c r="HG70" s="299"/>
      <c r="HH70" s="299"/>
      <c r="HI70" s="299"/>
      <c r="HJ70" s="299"/>
      <c r="HK70" s="299"/>
      <c r="HL70" s="299"/>
      <c r="HM70" s="299"/>
      <c r="HN70" s="299"/>
      <c r="HO70" s="299"/>
      <c r="HP70" s="299"/>
      <c r="HQ70" s="299"/>
      <c r="HR70" s="299"/>
      <c r="HS70" s="299"/>
      <c r="HT70" s="299"/>
      <c r="HU70" s="299"/>
      <c r="HV70" s="299"/>
      <c r="HW70" s="299"/>
      <c r="HX70" s="299"/>
      <c r="HY70" s="299"/>
      <c r="HZ70" s="299"/>
      <c r="IA70" s="299"/>
      <c r="IB70" s="299"/>
      <c r="IC70" s="299"/>
      <c r="ID70" s="299"/>
      <c r="IE70" s="299"/>
      <c r="IF70" s="299"/>
      <c r="IG70" s="299"/>
      <c r="IH70" s="299"/>
      <c r="II70" s="299"/>
      <c r="IJ70" s="299"/>
      <c r="IK70" s="299"/>
      <c r="IL70" s="299"/>
      <c r="IM70" s="299"/>
      <c r="IN70" s="299"/>
      <c r="IO70" s="299"/>
      <c r="IP70" s="299"/>
      <c r="IQ70" s="299"/>
      <c r="IR70" s="299"/>
      <c r="IS70" s="299"/>
      <c r="IT70" s="299"/>
      <c r="IU70" s="299"/>
      <c r="IV70" s="299"/>
    </row>
    <row r="71" spans="1:256" x14ac:dyDescent="0.2">
      <c r="A71" s="294"/>
      <c r="B71" s="295" t="s">
        <v>890</v>
      </c>
      <c r="C71" s="294"/>
      <c r="D71" s="294"/>
      <c r="E71" s="315"/>
      <c r="F71" s="316"/>
      <c r="G71" s="297"/>
      <c r="H71" s="297"/>
      <c r="I71" s="294"/>
      <c r="J71" s="297"/>
      <c r="K71" s="297"/>
      <c r="L71" s="297"/>
      <c r="M71" s="364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3"/>
      <c r="CY71" s="293"/>
      <c r="CZ71" s="293"/>
      <c r="DA71" s="293"/>
      <c r="DB71" s="293"/>
      <c r="DC71" s="293"/>
      <c r="DD71" s="293"/>
      <c r="DE71" s="293"/>
      <c r="DF71" s="293"/>
      <c r="DG71" s="293"/>
      <c r="DH71" s="293"/>
      <c r="DI71" s="293"/>
      <c r="DJ71" s="293"/>
      <c r="DK71" s="293"/>
      <c r="DL71" s="293"/>
      <c r="DM71" s="293"/>
      <c r="DN71" s="293"/>
      <c r="DO71" s="293"/>
      <c r="DP71" s="293"/>
      <c r="DQ71" s="293"/>
      <c r="DR71" s="293"/>
      <c r="DS71" s="293"/>
      <c r="DT71" s="293"/>
      <c r="DU71" s="293"/>
      <c r="DV71" s="293"/>
      <c r="DW71" s="293"/>
      <c r="DX71" s="293"/>
      <c r="DY71" s="293"/>
      <c r="DZ71" s="293"/>
      <c r="EA71" s="293"/>
      <c r="EB71" s="293"/>
      <c r="EC71" s="293"/>
      <c r="ED71" s="293"/>
      <c r="EE71" s="293"/>
      <c r="EF71" s="293"/>
      <c r="EG71" s="293"/>
      <c r="EH71" s="293"/>
      <c r="EI71" s="293"/>
      <c r="EJ71" s="293"/>
      <c r="EK71" s="293"/>
      <c r="EL71" s="293"/>
      <c r="EM71" s="293"/>
      <c r="EN71" s="293"/>
      <c r="EO71" s="293"/>
      <c r="EP71" s="293"/>
      <c r="EQ71" s="293"/>
      <c r="ER71" s="293"/>
      <c r="ES71" s="293"/>
      <c r="ET71" s="293"/>
      <c r="EU71" s="293"/>
      <c r="EV71" s="293"/>
      <c r="EW71" s="293"/>
      <c r="EX71" s="293"/>
      <c r="EY71" s="293"/>
      <c r="EZ71" s="293"/>
      <c r="FA71" s="293"/>
      <c r="FB71" s="293"/>
      <c r="FC71" s="293"/>
      <c r="FD71" s="293"/>
      <c r="FE71" s="293"/>
      <c r="FF71" s="293"/>
      <c r="FG71" s="293"/>
      <c r="FH71" s="293"/>
      <c r="FI71" s="293"/>
      <c r="FJ71" s="293"/>
      <c r="FK71" s="293"/>
      <c r="FL71" s="293"/>
      <c r="FM71" s="293"/>
      <c r="FN71" s="293"/>
      <c r="FO71" s="293"/>
      <c r="FP71" s="293"/>
      <c r="FQ71" s="293"/>
      <c r="FR71" s="293"/>
      <c r="FS71" s="293"/>
      <c r="FT71" s="293"/>
      <c r="FU71" s="293"/>
      <c r="FV71" s="293"/>
      <c r="FW71" s="293"/>
      <c r="FX71" s="293"/>
      <c r="FY71" s="293"/>
      <c r="FZ71" s="293"/>
      <c r="GA71" s="293"/>
      <c r="GB71" s="293"/>
      <c r="GC71" s="293"/>
      <c r="GD71" s="293"/>
      <c r="GE71" s="293"/>
      <c r="GF71" s="293"/>
      <c r="GG71" s="293"/>
      <c r="GH71" s="293"/>
      <c r="GI71" s="293"/>
      <c r="GJ71" s="293"/>
      <c r="GK71" s="293"/>
      <c r="GL71" s="293"/>
      <c r="GM71" s="293"/>
      <c r="GN71" s="293"/>
      <c r="GO71" s="293"/>
      <c r="GP71" s="293"/>
      <c r="GQ71" s="293"/>
      <c r="GR71" s="293"/>
      <c r="GS71" s="293"/>
      <c r="GT71" s="293"/>
      <c r="GU71" s="293"/>
      <c r="GV71" s="293"/>
      <c r="GW71" s="293"/>
      <c r="GX71" s="293"/>
      <c r="GY71" s="293"/>
      <c r="GZ71" s="293"/>
      <c r="HA71" s="293"/>
      <c r="HB71" s="293"/>
      <c r="HC71" s="293"/>
      <c r="HD71" s="293"/>
      <c r="HE71" s="293"/>
      <c r="HF71" s="293"/>
      <c r="HG71" s="293"/>
      <c r="HH71" s="293"/>
      <c r="HI71" s="293"/>
      <c r="HJ71" s="293"/>
      <c r="HK71" s="293"/>
      <c r="HL71" s="293"/>
      <c r="HM71" s="293"/>
      <c r="HN71" s="293"/>
      <c r="HO71" s="293"/>
      <c r="HP71" s="293"/>
      <c r="HQ71" s="293"/>
      <c r="HR71" s="293"/>
      <c r="HS71" s="293"/>
      <c r="HT71" s="293"/>
      <c r="HU71" s="293"/>
      <c r="HV71" s="293"/>
      <c r="HW71" s="293"/>
      <c r="HX71" s="293"/>
      <c r="HY71" s="293"/>
      <c r="HZ71" s="293"/>
      <c r="IA71" s="293"/>
      <c r="IB71" s="293"/>
      <c r="IC71" s="293"/>
      <c r="ID71" s="293"/>
      <c r="IE71" s="293"/>
      <c r="IF71" s="293"/>
      <c r="IG71" s="293"/>
      <c r="IH71" s="293"/>
      <c r="II71" s="293"/>
      <c r="IJ71" s="293"/>
      <c r="IK71" s="293"/>
      <c r="IL71" s="293"/>
      <c r="IM71" s="293"/>
      <c r="IN71" s="293"/>
      <c r="IO71" s="293"/>
      <c r="IP71" s="293"/>
      <c r="IQ71" s="293"/>
      <c r="IR71" s="293"/>
      <c r="IS71" s="293"/>
      <c r="IT71" s="293"/>
      <c r="IU71" s="293"/>
      <c r="IV71" s="293"/>
    </row>
    <row r="72" spans="1:256" ht="51" x14ac:dyDescent="0.2">
      <c r="A72" s="336">
        <v>1</v>
      </c>
      <c r="B72" s="296" t="s">
        <v>891</v>
      </c>
      <c r="C72" s="318">
        <v>1</v>
      </c>
      <c r="D72" s="318" t="s">
        <v>892</v>
      </c>
      <c r="E72" s="315"/>
      <c r="F72" s="316">
        <f t="shared" si="3"/>
        <v>0</v>
      </c>
      <c r="G72" s="317"/>
      <c r="H72" s="327"/>
      <c r="I72" s="293"/>
      <c r="J72" s="317"/>
      <c r="K72" s="317"/>
      <c r="L72" s="317"/>
      <c r="M72" s="32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38"/>
      <c r="BS72" s="338"/>
      <c r="BT72" s="338"/>
      <c r="BU72" s="338"/>
      <c r="BV72" s="338"/>
      <c r="BW72" s="338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  <c r="DA72" s="338"/>
      <c r="DB72" s="338"/>
      <c r="DC72" s="338"/>
      <c r="DD72" s="338"/>
      <c r="DE72" s="338"/>
      <c r="DF72" s="338"/>
      <c r="DG72" s="338"/>
      <c r="DH72" s="338"/>
      <c r="DI72" s="338"/>
      <c r="DJ72" s="338"/>
      <c r="DK72" s="338"/>
      <c r="DL72" s="338"/>
      <c r="DM72" s="338"/>
      <c r="DN72" s="338"/>
      <c r="DO72" s="338"/>
      <c r="DP72" s="338"/>
      <c r="DQ72" s="338"/>
      <c r="DR72" s="338"/>
      <c r="DS72" s="338"/>
      <c r="DT72" s="338"/>
      <c r="DU72" s="338"/>
      <c r="DV72" s="338"/>
      <c r="DW72" s="338"/>
      <c r="DX72" s="338"/>
      <c r="DY72" s="338"/>
      <c r="DZ72" s="338"/>
      <c r="EA72" s="338"/>
      <c r="EB72" s="338"/>
      <c r="EC72" s="338"/>
      <c r="ED72" s="338"/>
      <c r="EE72" s="338"/>
      <c r="EF72" s="338"/>
      <c r="EG72" s="338"/>
      <c r="EH72" s="338"/>
      <c r="EI72" s="338"/>
      <c r="EJ72" s="338"/>
      <c r="EK72" s="338"/>
      <c r="EL72" s="338"/>
      <c r="EM72" s="338"/>
      <c r="EN72" s="338"/>
      <c r="EO72" s="338"/>
      <c r="EP72" s="338"/>
      <c r="EQ72" s="338"/>
      <c r="ER72" s="338"/>
      <c r="ES72" s="338"/>
      <c r="ET72" s="338"/>
      <c r="EU72" s="338"/>
      <c r="EV72" s="338"/>
      <c r="EW72" s="338"/>
      <c r="EX72" s="338"/>
      <c r="EY72" s="338"/>
      <c r="EZ72" s="338"/>
      <c r="FA72" s="338"/>
      <c r="FB72" s="338"/>
      <c r="FC72" s="338"/>
      <c r="FD72" s="338"/>
      <c r="FE72" s="338"/>
      <c r="FF72" s="338"/>
      <c r="FG72" s="338"/>
      <c r="FH72" s="338"/>
      <c r="FI72" s="338"/>
      <c r="FJ72" s="338"/>
      <c r="FK72" s="338"/>
      <c r="FL72" s="338"/>
      <c r="FM72" s="338"/>
      <c r="FN72" s="338"/>
      <c r="FO72" s="338"/>
      <c r="FP72" s="338"/>
      <c r="FQ72" s="338"/>
      <c r="FR72" s="338"/>
      <c r="FS72" s="338"/>
      <c r="FT72" s="338"/>
      <c r="FU72" s="338"/>
      <c r="FV72" s="338"/>
      <c r="FW72" s="338"/>
      <c r="FX72" s="338"/>
      <c r="FY72" s="338"/>
      <c r="FZ72" s="338"/>
      <c r="GA72" s="338"/>
      <c r="GB72" s="338"/>
      <c r="GC72" s="338"/>
      <c r="GD72" s="338"/>
      <c r="GE72" s="338"/>
      <c r="GF72" s="338"/>
      <c r="GG72" s="338"/>
      <c r="GH72" s="338"/>
      <c r="GI72" s="338"/>
      <c r="GJ72" s="338"/>
      <c r="GK72" s="338"/>
      <c r="GL72" s="338"/>
      <c r="GM72" s="338"/>
      <c r="GN72" s="338"/>
      <c r="GO72" s="338"/>
      <c r="GP72" s="338"/>
      <c r="GQ72" s="338"/>
      <c r="GR72" s="338"/>
      <c r="GS72" s="338"/>
      <c r="GT72" s="338"/>
      <c r="GU72" s="338"/>
      <c r="GV72" s="338"/>
      <c r="GW72" s="338"/>
      <c r="GX72" s="338"/>
      <c r="GY72" s="338"/>
      <c r="GZ72" s="338"/>
      <c r="HA72" s="338"/>
      <c r="HB72" s="338"/>
      <c r="HC72" s="338"/>
      <c r="HD72" s="338"/>
      <c r="HE72" s="338"/>
      <c r="HF72" s="338"/>
      <c r="HG72" s="338"/>
      <c r="HH72" s="338"/>
      <c r="HI72" s="338"/>
      <c r="HJ72" s="338"/>
      <c r="HK72" s="338"/>
      <c r="HL72" s="338"/>
      <c r="HM72" s="338"/>
      <c r="HN72" s="338"/>
      <c r="HO72" s="338"/>
      <c r="HP72" s="338"/>
      <c r="HQ72" s="338"/>
      <c r="HR72" s="338"/>
      <c r="HS72" s="338"/>
      <c r="HT72" s="338"/>
      <c r="HU72" s="338"/>
      <c r="HV72" s="338"/>
      <c r="HW72" s="338"/>
      <c r="HX72" s="338"/>
      <c r="HY72" s="338"/>
      <c r="HZ72" s="338"/>
      <c r="IA72" s="338"/>
      <c r="IB72" s="338"/>
      <c r="IC72" s="338"/>
      <c r="ID72" s="338"/>
      <c r="IE72" s="338"/>
      <c r="IF72" s="338"/>
      <c r="IG72" s="338"/>
      <c r="IH72" s="338"/>
      <c r="II72" s="338"/>
      <c r="IJ72" s="338"/>
      <c r="IK72" s="338"/>
      <c r="IL72" s="338"/>
      <c r="IM72" s="338"/>
      <c r="IN72" s="338"/>
      <c r="IO72" s="338"/>
      <c r="IP72" s="338"/>
      <c r="IQ72" s="338"/>
      <c r="IR72" s="338"/>
      <c r="IS72" s="338"/>
      <c r="IT72" s="338"/>
      <c r="IU72" s="338"/>
      <c r="IV72" s="338"/>
    </row>
    <row r="73" spans="1:256" x14ac:dyDescent="0.2">
      <c r="A73" s="336" t="s">
        <v>782</v>
      </c>
      <c r="B73" s="296" t="s">
        <v>872</v>
      </c>
      <c r="C73" s="318"/>
      <c r="D73" s="318"/>
      <c r="E73" s="315"/>
      <c r="F73" s="316">
        <f t="shared" si="3"/>
        <v>0</v>
      </c>
      <c r="G73" s="317"/>
      <c r="H73" s="327"/>
      <c r="I73" s="293"/>
      <c r="J73" s="317"/>
      <c r="K73" s="317"/>
      <c r="L73" s="297"/>
      <c r="M73" s="32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8"/>
      <c r="DD73" s="338"/>
      <c r="DE73" s="338"/>
      <c r="DF73" s="338"/>
      <c r="DG73" s="338"/>
      <c r="DH73" s="338"/>
      <c r="DI73" s="338"/>
      <c r="DJ73" s="338"/>
      <c r="DK73" s="338"/>
      <c r="DL73" s="338"/>
      <c r="DM73" s="338"/>
      <c r="DN73" s="338"/>
      <c r="DO73" s="338"/>
      <c r="DP73" s="338"/>
      <c r="DQ73" s="338"/>
      <c r="DR73" s="338"/>
      <c r="DS73" s="338"/>
      <c r="DT73" s="338"/>
      <c r="DU73" s="338"/>
      <c r="DV73" s="338"/>
      <c r="DW73" s="338"/>
      <c r="DX73" s="338"/>
      <c r="DY73" s="338"/>
      <c r="DZ73" s="338"/>
      <c r="EA73" s="338"/>
      <c r="EB73" s="338"/>
      <c r="EC73" s="338"/>
      <c r="ED73" s="338"/>
      <c r="EE73" s="338"/>
      <c r="EF73" s="338"/>
      <c r="EG73" s="338"/>
      <c r="EH73" s="338"/>
      <c r="EI73" s="338"/>
      <c r="EJ73" s="338"/>
      <c r="EK73" s="338"/>
      <c r="EL73" s="338"/>
      <c r="EM73" s="338"/>
      <c r="EN73" s="338"/>
      <c r="EO73" s="338"/>
      <c r="EP73" s="338"/>
      <c r="EQ73" s="338"/>
      <c r="ER73" s="338"/>
      <c r="ES73" s="338"/>
      <c r="ET73" s="338"/>
      <c r="EU73" s="338"/>
      <c r="EV73" s="338"/>
      <c r="EW73" s="338"/>
      <c r="EX73" s="338"/>
      <c r="EY73" s="338"/>
      <c r="EZ73" s="338"/>
      <c r="FA73" s="338"/>
      <c r="FB73" s="338"/>
      <c r="FC73" s="338"/>
      <c r="FD73" s="338"/>
      <c r="FE73" s="338"/>
      <c r="FF73" s="338"/>
      <c r="FG73" s="338"/>
      <c r="FH73" s="338"/>
      <c r="FI73" s="338"/>
      <c r="FJ73" s="338"/>
      <c r="FK73" s="338"/>
      <c r="FL73" s="338"/>
      <c r="FM73" s="338"/>
      <c r="FN73" s="338"/>
      <c r="FO73" s="338"/>
      <c r="FP73" s="338"/>
      <c r="FQ73" s="338"/>
      <c r="FR73" s="338"/>
      <c r="FS73" s="338"/>
      <c r="FT73" s="338"/>
      <c r="FU73" s="338"/>
      <c r="FV73" s="338"/>
      <c r="FW73" s="338"/>
      <c r="FX73" s="338"/>
      <c r="FY73" s="338"/>
      <c r="FZ73" s="338"/>
      <c r="GA73" s="338"/>
      <c r="GB73" s="338"/>
      <c r="GC73" s="338"/>
      <c r="GD73" s="338"/>
      <c r="GE73" s="338"/>
      <c r="GF73" s="338"/>
      <c r="GG73" s="338"/>
      <c r="GH73" s="338"/>
      <c r="GI73" s="338"/>
      <c r="GJ73" s="338"/>
      <c r="GK73" s="338"/>
      <c r="GL73" s="338"/>
      <c r="GM73" s="338"/>
      <c r="GN73" s="338"/>
      <c r="GO73" s="338"/>
      <c r="GP73" s="338"/>
      <c r="GQ73" s="338"/>
      <c r="GR73" s="338"/>
      <c r="GS73" s="338"/>
      <c r="GT73" s="338"/>
      <c r="GU73" s="338"/>
      <c r="GV73" s="338"/>
      <c r="GW73" s="338"/>
      <c r="GX73" s="338"/>
      <c r="GY73" s="338"/>
      <c r="GZ73" s="338"/>
      <c r="HA73" s="338"/>
      <c r="HB73" s="338"/>
      <c r="HC73" s="338"/>
      <c r="HD73" s="338"/>
      <c r="HE73" s="338"/>
      <c r="HF73" s="338"/>
      <c r="HG73" s="338"/>
      <c r="HH73" s="338"/>
      <c r="HI73" s="338"/>
      <c r="HJ73" s="338"/>
      <c r="HK73" s="338"/>
      <c r="HL73" s="338"/>
      <c r="HM73" s="338"/>
      <c r="HN73" s="338"/>
      <c r="HO73" s="338"/>
      <c r="HP73" s="338"/>
      <c r="HQ73" s="338"/>
      <c r="HR73" s="338"/>
      <c r="HS73" s="338"/>
      <c r="HT73" s="338"/>
      <c r="HU73" s="338"/>
      <c r="HV73" s="338"/>
      <c r="HW73" s="338"/>
      <c r="HX73" s="338"/>
      <c r="HY73" s="338"/>
      <c r="HZ73" s="338"/>
      <c r="IA73" s="338"/>
      <c r="IB73" s="338"/>
      <c r="IC73" s="338"/>
      <c r="ID73" s="338"/>
      <c r="IE73" s="338"/>
      <c r="IF73" s="338"/>
      <c r="IG73" s="338"/>
      <c r="IH73" s="338"/>
      <c r="II73" s="338"/>
      <c r="IJ73" s="338"/>
      <c r="IK73" s="338"/>
      <c r="IL73" s="338"/>
      <c r="IM73" s="338"/>
      <c r="IN73" s="338"/>
      <c r="IO73" s="338"/>
      <c r="IP73" s="338"/>
      <c r="IQ73" s="338"/>
      <c r="IR73" s="338"/>
      <c r="IS73" s="338"/>
      <c r="IT73" s="338"/>
      <c r="IU73" s="338"/>
      <c r="IV73" s="338"/>
    </row>
    <row r="74" spans="1:256" x14ac:dyDescent="0.2">
      <c r="A74" s="322">
        <v>2</v>
      </c>
      <c r="B74" s="321" t="s">
        <v>893</v>
      </c>
      <c r="C74" s="306">
        <v>1</v>
      </c>
      <c r="D74" s="306" t="s">
        <v>894</v>
      </c>
      <c r="E74" s="308"/>
      <c r="F74" s="309">
        <f t="shared" si="3"/>
        <v>0</v>
      </c>
      <c r="G74" s="310">
        <v>1</v>
      </c>
      <c r="H74" s="346">
        <f>G74*C74</f>
        <v>1</v>
      </c>
      <c r="I74" s="307" t="s">
        <v>837</v>
      </c>
      <c r="J74" s="310"/>
      <c r="K74" s="310"/>
      <c r="L74" s="310"/>
      <c r="M74" s="311" t="s">
        <v>781</v>
      </c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N74" s="323"/>
      <c r="BO74" s="323"/>
      <c r="BP74" s="323"/>
      <c r="BQ74" s="323"/>
      <c r="BR74" s="323"/>
      <c r="BS74" s="323"/>
      <c r="BT74" s="323"/>
      <c r="BU74" s="323"/>
      <c r="BV74" s="323"/>
      <c r="BW74" s="323"/>
      <c r="BX74" s="323"/>
      <c r="BY74" s="323"/>
      <c r="BZ74" s="323"/>
      <c r="CA74" s="323"/>
      <c r="CB74" s="323"/>
      <c r="CC74" s="323"/>
      <c r="CD74" s="323"/>
      <c r="CE74" s="323"/>
      <c r="CF74" s="323"/>
      <c r="CG74" s="323"/>
      <c r="CH74" s="323"/>
      <c r="CI74" s="323"/>
      <c r="CJ74" s="323"/>
      <c r="CK74" s="323"/>
      <c r="CL74" s="323"/>
      <c r="CM74" s="323"/>
      <c r="CN74" s="323"/>
      <c r="CO74" s="323"/>
      <c r="CP74" s="323"/>
      <c r="CQ74" s="323"/>
      <c r="CR74" s="323"/>
      <c r="CS74" s="323"/>
      <c r="CT74" s="323"/>
      <c r="CU74" s="323"/>
      <c r="CV74" s="323"/>
      <c r="CW74" s="323"/>
      <c r="CX74" s="323"/>
      <c r="CY74" s="323"/>
      <c r="CZ74" s="323"/>
      <c r="DA74" s="323"/>
      <c r="DB74" s="323"/>
      <c r="DC74" s="323"/>
      <c r="DD74" s="323"/>
      <c r="DE74" s="323"/>
      <c r="DF74" s="323"/>
      <c r="DG74" s="323"/>
      <c r="DH74" s="323"/>
      <c r="DI74" s="323"/>
      <c r="DJ74" s="323"/>
      <c r="DK74" s="323"/>
      <c r="DL74" s="323"/>
      <c r="DM74" s="323"/>
      <c r="DN74" s="323"/>
      <c r="DO74" s="323"/>
      <c r="DP74" s="323"/>
      <c r="DQ74" s="323"/>
      <c r="DR74" s="323"/>
      <c r="DS74" s="323"/>
      <c r="DT74" s="323"/>
      <c r="DU74" s="323"/>
      <c r="DV74" s="323"/>
      <c r="DW74" s="323"/>
      <c r="DX74" s="323"/>
      <c r="DY74" s="323"/>
      <c r="DZ74" s="323"/>
      <c r="EA74" s="323"/>
      <c r="EB74" s="323"/>
      <c r="EC74" s="323"/>
      <c r="ED74" s="323"/>
      <c r="EE74" s="323"/>
      <c r="EF74" s="323"/>
      <c r="EG74" s="323"/>
      <c r="EH74" s="323"/>
      <c r="EI74" s="323"/>
      <c r="EJ74" s="323"/>
      <c r="EK74" s="323"/>
      <c r="EL74" s="323"/>
      <c r="EM74" s="323"/>
      <c r="EN74" s="323"/>
      <c r="EO74" s="323"/>
      <c r="EP74" s="323"/>
      <c r="EQ74" s="323"/>
      <c r="ER74" s="323"/>
      <c r="ES74" s="323"/>
      <c r="ET74" s="323"/>
      <c r="EU74" s="323"/>
      <c r="EV74" s="323"/>
      <c r="EW74" s="323"/>
      <c r="EX74" s="323"/>
      <c r="EY74" s="323"/>
      <c r="EZ74" s="323"/>
      <c r="FA74" s="323"/>
      <c r="FB74" s="323"/>
      <c r="FC74" s="323"/>
      <c r="FD74" s="323"/>
      <c r="FE74" s="323"/>
      <c r="FF74" s="323"/>
      <c r="FG74" s="323"/>
      <c r="FH74" s="323"/>
      <c r="FI74" s="323"/>
      <c r="FJ74" s="323"/>
      <c r="FK74" s="323"/>
      <c r="FL74" s="323"/>
      <c r="FM74" s="323"/>
      <c r="FN74" s="323"/>
      <c r="FO74" s="323"/>
      <c r="FP74" s="323"/>
      <c r="FQ74" s="323"/>
      <c r="FR74" s="323"/>
      <c r="FS74" s="323"/>
      <c r="FT74" s="323"/>
      <c r="FU74" s="323"/>
      <c r="FV74" s="323"/>
      <c r="FW74" s="323"/>
      <c r="FX74" s="323"/>
      <c r="FY74" s="323"/>
      <c r="FZ74" s="323"/>
      <c r="GA74" s="323"/>
      <c r="GB74" s="323"/>
      <c r="GC74" s="323"/>
      <c r="GD74" s="323"/>
      <c r="GE74" s="323"/>
      <c r="GF74" s="323"/>
      <c r="GG74" s="323"/>
      <c r="GH74" s="323"/>
      <c r="GI74" s="323"/>
      <c r="GJ74" s="323"/>
      <c r="GK74" s="323"/>
      <c r="GL74" s="323"/>
      <c r="GM74" s="323"/>
      <c r="GN74" s="323"/>
      <c r="GO74" s="323"/>
      <c r="GP74" s="323"/>
      <c r="GQ74" s="323"/>
      <c r="GR74" s="323"/>
      <c r="GS74" s="323"/>
      <c r="GT74" s="323"/>
      <c r="GU74" s="323"/>
      <c r="GV74" s="323"/>
      <c r="GW74" s="323"/>
      <c r="GX74" s="323"/>
      <c r="GY74" s="323"/>
      <c r="GZ74" s="323"/>
      <c r="HA74" s="323"/>
      <c r="HB74" s="323"/>
      <c r="HC74" s="323"/>
      <c r="HD74" s="323"/>
      <c r="HE74" s="323"/>
      <c r="HF74" s="323"/>
      <c r="HG74" s="323"/>
      <c r="HH74" s="323"/>
      <c r="HI74" s="323"/>
      <c r="HJ74" s="323"/>
      <c r="HK74" s="323"/>
      <c r="HL74" s="323"/>
      <c r="HM74" s="323"/>
      <c r="HN74" s="323"/>
      <c r="HO74" s="323"/>
      <c r="HP74" s="323"/>
      <c r="HQ74" s="323"/>
      <c r="HR74" s="323"/>
      <c r="HS74" s="323"/>
      <c r="HT74" s="323"/>
      <c r="HU74" s="323"/>
      <c r="HV74" s="323"/>
      <c r="HW74" s="323"/>
      <c r="HX74" s="323"/>
      <c r="HY74" s="323"/>
      <c r="HZ74" s="323"/>
      <c r="IA74" s="323"/>
      <c r="IB74" s="323"/>
      <c r="IC74" s="323"/>
      <c r="ID74" s="323"/>
      <c r="IE74" s="323"/>
      <c r="IF74" s="323"/>
      <c r="IG74" s="323"/>
      <c r="IH74" s="323"/>
      <c r="II74" s="323"/>
      <c r="IJ74" s="323"/>
      <c r="IK74" s="323"/>
      <c r="IL74" s="323"/>
      <c r="IM74" s="323"/>
      <c r="IN74" s="323"/>
      <c r="IO74" s="323"/>
      <c r="IP74" s="323"/>
      <c r="IQ74" s="323"/>
      <c r="IR74" s="323"/>
      <c r="IS74" s="323"/>
      <c r="IT74" s="323"/>
      <c r="IU74" s="323"/>
      <c r="IV74" s="323"/>
    </row>
    <row r="75" spans="1:256" x14ac:dyDescent="0.2">
      <c r="A75" s="336" t="s">
        <v>895</v>
      </c>
      <c r="B75" s="296" t="s">
        <v>896</v>
      </c>
      <c r="C75" s="318">
        <v>1</v>
      </c>
      <c r="D75" s="318" t="s">
        <v>897</v>
      </c>
      <c r="E75" s="315"/>
      <c r="F75" s="316">
        <f t="shared" si="3"/>
        <v>0</v>
      </c>
      <c r="G75" s="317"/>
      <c r="H75" s="327"/>
      <c r="I75" s="293"/>
      <c r="J75" s="317"/>
      <c r="K75" s="317"/>
      <c r="L75" s="317"/>
      <c r="M75" s="32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8"/>
      <c r="DE75" s="338"/>
      <c r="DF75" s="338"/>
      <c r="DG75" s="338"/>
      <c r="DH75" s="338"/>
      <c r="DI75" s="338"/>
      <c r="DJ75" s="338"/>
      <c r="DK75" s="338"/>
      <c r="DL75" s="338"/>
      <c r="DM75" s="338"/>
      <c r="DN75" s="338"/>
      <c r="DO75" s="338"/>
      <c r="DP75" s="338"/>
      <c r="DQ75" s="338"/>
      <c r="DR75" s="338"/>
      <c r="DS75" s="338"/>
      <c r="DT75" s="338"/>
      <c r="DU75" s="338"/>
      <c r="DV75" s="338"/>
      <c r="DW75" s="338"/>
      <c r="DX75" s="338"/>
      <c r="DY75" s="338"/>
      <c r="DZ75" s="338"/>
      <c r="EA75" s="338"/>
      <c r="EB75" s="338"/>
      <c r="EC75" s="338"/>
      <c r="ED75" s="338"/>
      <c r="EE75" s="338"/>
      <c r="EF75" s="338"/>
      <c r="EG75" s="338"/>
      <c r="EH75" s="338"/>
      <c r="EI75" s="338"/>
      <c r="EJ75" s="338"/>
      <c r="EK75" s="338"/>
      <c r="EL75" s="338"/>
      <c r="EM75" s="338"/>
      <c r="EN75" s="338"/>
      <c r="EO75" s="338"/>
      <c r="EP75" s="338"/>
      <c r="EQ75" s="338"/>
      <c r="ER75" s="338"/>
      <c r="ES75" s="338"/>
      <c r="ET75" s="338"/>
      <c r="EU75" s="338"/>
      <c r="EV75" s="338"/>
      <c r="EW75" s="338"/>
      <c r="EX75" s="338"/>
      <c r="EY75" s="338"/>
      <c r="EZ75" s="338"/>
      <c r="FA75" s="338"/>
      <c r="FB75" s="338"/>
      <c r="FC75" s="338"/>
      <c r="FD75" s="338"/>
      <c r="FE75" s="338"/>
      <c r="FF75" s="338"/>
      <c r="FG75" s="338"/>
      <c r="FH75" s="338"/>
      <c r="FI75" s="338"/>
      <c r="FJ75" s="338"/>
      <c r="FK75" s="338"/>
      <c r="FL75" s="338"/>
      <c r="FM75" s="338"/>
      <c r="FN75" s="338"/>
      <c r="FO75" s="338"/>
      <c r="FP75" s="338"/>
      <c r="FQ75" s="338"/>
      <c r="FR75" s="338"/>
      <c r="FS75" s="338"/>
      <c r="FT75" s="338"/>
      <c r="FU75" s="338"/>
      <c r="FV75" s="338"/>
      <c r="FW75" s="338"/>
      <c r="FX75" s="338"/>
      <c r="FY75" s="338"/>
      <c r="FZ75" s="338"/>
      <c r="GA75" s="338"/>
      <c r="GB75" s="338"/>
      <c r="GC75" s="338"/>
      <c r="GD75" s="338"/>
      <c r="GE75" s="338"/>
      <c r="GF75" s="338"/>
      <c r="GG75" s="338"/>
      <c r="GH75" s="338"/>
      <c r="GI75" s="338"/>
      <c r="GJ75" s="338"/>
      <c r="GK75" s="338"/>
      <c r="GL75" s="338"/>
      <c r="GM75" s="338"/>
      <c r="GN75" s="338"/>
      <c r="GO75" s="338"/>
      <c r="GP75" s="338"/>
      <c r="GQ75" s="338"/>
      <c r="GR75" s="338"/>
      <c r="GS75" s="338"/>
      <c r="GT75" s="338"/>
      <c r="GU75" s="338"/>
      <c r="GV75" s="338"/>
      <c r="GW75" s="338"/>
      <c r="GX75" s="338"/>
      <c r="GY75" s="338"/>
      <c r="GZ75" s="338"/>
      <c r="HA75" s="338"/>
      <c r="HB75" s="338"/>
      <c r="HC75" s="338"/>
      <c r="HD75" s="338"/>
      <c r="HE75" s="338"/>
      <c r="HF75" s="338"/>
      <c r="HG75" s="338"/>
      <c r="HH75" s="338"/>
      <c r="HI75" s="338"/>
      <c r="HJ75" s="338"/>
      <c r="HK75" s="338"/>
      <c r="HL75" s="338"/>
      <c r="HM75" s="338"/>
      <c r="HN75" s="338"/>
      <c r="HO75" s="338"/>
      <c r="HP75" s="338"/>
      <c r="HQ75" s="338"/>
      <c r="HR75" s="338"/>
      <c r="HS75" s="338"/>
      <c r="HT75" s="338"/>
      <c r="HU75" s="338"/>
      <c r="HV75" s="338"/>
      <c r="HW75" s="338"/>
      <c r="HX75" s="338"/>
      <c r="HY75" s="338"/>
      <c r="HZ75" s="338"/>
      <c r="IA75" s="338"/>
      <c r="IB75" s="338"/>
      <c r="IC75" s="338"/>
      <c r="ID75" s="338"/>
      <c r="IE75" s="338"/>
      <c r="IF75" s="338"/>
      <c r="IG75" s="338"/>
      <c r="IH75" s="338"/>
      <c r="II75" s="338"/>
      <c r="IJ75" s="338"/>
      <c r="IK75" s="338"/>
      <c r="IL75" s="338"/>
      <c r="IM75" s="338"/>
      <c r="IN75" s="338"/>
      <c r="IO75" s="338"/>
      <c r="IP75" s="338"/>
      <c r="IQ75" s="338"/>
      <c r="IR75" s="338"/>
      <c r="IS75" s="338"/>
      <c r="IT75" s="338"/>
      <c r="IU75" s="338"/>
      <c r="IV75" s="338"/>
    </row>
    <row r="76" spans="1:256" ht="38.25" x14ac:dyDescent="0.2">
      <c r="A76" s="370">
        <v>3</v>
      </c>
      <c r="B76" s="314" t="s">
        <v>866</v>
      </c>
      <c r="C76" s="313">
        <v>1</v>
      </c>
      <c r="D76" s="313" t="s">
        <v>867</v>
      </c>
      <c r="E76" s="371"/>
      <c r="F76" s="316">
        <f t="shared" si="3"/>
        <v>0</v>
      </c>
      <c r="G76" s="349"/>
      <c r="H76" s="314"/>
      <c r="I76" s="313" t="s">
        <v>837</v>
      </c>
      <c r="J76" s="349"/>
      <c r="K76" s="349"/>
      <c r="L76" s="349"/>
      <c r="M76" s="319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2"/>
      <c r="BQ76" s="372"/>
      <c r="BR76" s="372"/>
      <c r="BS76" s="372"/>
      <c r="BT76" s="372"/>
      <c r="BU76" s="372"/>
      <c r="BV76" s="372"/>
      <c r="BW76" s="372"/>
      <c r="BX76" s="372"/>
      <c r="BY76" s="372"/>
      <c r="BZ76" s="372"/>
      <c r="CA76" s="372"/>
      <c r="CB76" s="372"/>
      <c r="CC76" s="372"/>
      <c r="CD76" s="372"/>
      <c r="CE76" s="372"/>
      <c r="CF76" s="372"/>
      <c r="CG76" s="372"/>
      <c r="CH76" s="372"/>
      <c r="CI76" s="372"/>
      <c r="CJ76" s="372"/>
      <c r="CK76" s="372"/>
      <c r="CL76" s="372"/>
      <c r="CM76" s="372"/>
      <c r="CN76" s="372"/>
      <c r="CO76" s="372"/>
      <c r="CP76" s="372"/>
      <c r="CQ76" s="372"/>
      <c r="CR76" s="372"/>
      <c r="CS76" s="372"/>
      <c r="CT76" s="372"/>
      <c r="CU76" s="372"/>
      <c r="CV76" s="372"/>
      <c r="CW76" s="372"/>
      <c r="CX76" s="372"/>
      <c r="CY76" s="372"/>
      <c r="CZ76" s="372"/>
      <c r="DA76" s="372"/>
      <c r="DB76" s="372"/>
      <c r="DC76" s="372"/>
      <c r="DD76" s="372"/>
      <c r="DE76" s="372"/>
      <c r="DF76" s="372"/>
      <c r="DG76" s="372"/>
      <c r="DH76" s="372"/>
      <c r="DI76" s="372"/>
      <c r="DJ76" s="372"/>
      <c r="DK76" s="372"/>
      <c r="DL76" s="372"/>
      <c r="DM76" s="372"/>
      <c r="DN76" s="372"/>
      <c r="DO76" s="372"/>
      <c r="DP76" s="372"/>
      <c r="DQ76" s="372"/>
      <c r="DR76" s="372"/>
      <c r="DS76" s="372"/>
      <c r="DT76" s="372"/>
      <c r="DU76" s="372"/>
      <c r="DV76" s="372"/>
      <c r="DW76" s="372"/>
      <c r="DX76" s="372"/>
      <c r="DY76" s="372"/>
      <c r="DZ76" s="372"/>
      <c r="EA76" s="372"/>
      <c r="EB76" s="372"/>
      <c r="EC76" s="372"/>
      <c r="ED76" s="372"/>
      <c r="EE76" s="372"/>
      <c r="EF76" s="372"/>
      <c r="EG76" s="372"/>
      <c r="EH76" s="372"/>
      <c r="EI76" s="372"/>
      <c r="EJ76" s="372"/>
      <c r="EK76" s="372"/>
      <c r="EL76" s="372"/>
      <c r="EM76" s="372"/>
      <c r="EN76" s="372"/>
      <c r="EO76" s="372"/>
      <c r="EP76" s="372"/>
      <c r="EQ76" s="372"/>
      <c r="ER76" s="372"/>
      <c r="ES76" s="372"/>
      <c r="ET76" s="372"/>
      <c r="EU76" s="372"/>
      <c r="EV76" s="372"/>
      <c r="EW76" s="372"/>
      <c r="EX76" s="372"/>
      <c r="EY76" s="372"/>
      <c r="EZ76" s="372"/>
      <c r="FA76" s="372"/>
      <c r="FB76" s="372"/>
      <c r="FC76" s="372"/>
      <c r="FD76" s="372"/>
      <c r="FE76" s="372"/>
      <c r="FF76" s="372"/>
      <c r="FG76" s="372"/>
      <c r="FH76" s="372"/>
      <c r="FI76" s="372"/>
      <c r="FJ76" s="372"/>
      <c r="FK76" s="372"/>
      <c r="FL76" s="372"/>
      <c r="FM76" s="372"/>
      <c r="FN76" s="372"/>
      <c r="FO76" s="372"/>
      <c r="FP76" s="372"/>
      <c r="FQ76" s="372"/>
      <c r="FR76" s="372"/>
      <c r="FS76" s="372"/>
      <c r="FT76" s="372"/>
      <c r="FU76" s="372"/>
      <c r="FV76" s="372"/>
      <c r="FW76" s="372"/>
      <c r="FX76" s="372"/>
      <c r="FY76" s="372"/>
      <c r="FZ76" s="372"/>
      <c r="GA76" s="372"/>
      <c r="GB76" s="372"/>
      <c r="GC76" s="372"/>
      <c r="GD76" s="372"/>
      <c r="GE76" s="372"/>
      <c r="GF76" s="372"/>
      <c r="GG76" s="372"/>
      <c r="GH76" s="372"/>
      <c r="GI76" s="372"/>
      <c r="GJ76" s="372"/>
      <c r="GK76" s="372"/>
      <c r="GL76" s="372"/>
      <c r="GM76" s="372"/>
      <c r="GN76" s="372"/>
      <c r="GO76" s="372"/>
      <c r="GP76" s="372"/>
      <c r="GQ76" s="372"/>
      <c r="GR76" s="372"/>
      <c r="GS76" s="372"/>
      <c r="GT76" s="372"/>
      <c r="GU76" s="372"/>
      <c r="GV76" s="372"/>
      <c r="GW76" s="372"/>
      <c r="GX76" s="372"/>
      <c r="GY76" s="372"/>
      <c r="GZ76" s="372"/>
      <c r="HA76" s="372"/>
      <c r="HB76" s="372"/>
      <c r="HC76" s="372"/>
      <c r="HD76" s="372"/>
      <c r="HE76" s="372"/>
      <c r="HF76" s="372"/>
      <c r="HG76" s="372"/>
      <c r="HH76" s="372"/>
      <c r="HI76" s="372"/>
      <c r="HJ76" s="372"/>
      <c r="HK76" s="372"/>
      <c r="HL76" s="372"/>
      <c r="HM76" s="372"/>
      <c r="HN76" s="372"/>
      <c r="HO76" s="372"/>
      <c r="HP76" s="372"/>
      <c r="HQ76" s="372"/>
      <c r="HR76" s="372"/>
      <c r="HS76" s="372"/>
      <c r="HT76" s="372"/>
      <c r="HU76" s="372"/>
      <c r="HV76" s="372"/>
      <c r="HW76" s="372"/>
      <c r="HX76" s="372"/>
      <c r="HY76" s="372"/>
      <c r="HZ76" s="372"/>
      <c r="IA76" s="372"/>
      <c r="IB76" s="372"/>
      <c r="IC76" s="372"/>
      <c r="ID76" s="372"/>
      <c r="IE76" s="372"/>
      <c r="IF76" s="372"/>
      <c r="IG76" s="372"/>
      <c r="IH76" s="372"/>
      <c r="II76" s="372"/>
      <c r="IJ76" s="372"/>
      <c r="IK76" s="372"/>
      <c r="IL76" s="372"/>
      <c r="IM76" s="372"/>
      <c r="IN76" s="372"/>
      <c r="IO76" s="372"/>
      <c r="IP76" s="372"/>
      <c r="IQ76" s="372"/>
      <c r="IR76" s="372"/>
      <c r="IS76" s="372"/>
      <c r="IT76" s="372"/>
      <c r="IU76" s="372"/>
      <c r="IV76" s="372"/>
    </row>
    <row r="77" spans="1:256" ht="26.25" thickBot="1" x14ac:dyDescent="0.25">
      <c r="A77" s="294">
        <v>4</v>
      </c>
      <c r="B77" s="299" t="s">
        <v>876</v>
      </c>
      <c r="C77" s="294">
        <v>1</v>
      </c>
      <c r="D77" s="294" t="s">
        <v>877</v>
      </c>
      <c r="E77" s="315"/>
      <c r="F77" s="316">
        <f t="shared" si="3"/>
        <v>0</v>
      </c>
      <c r="G77" s="317">
        <v>0.15</v>
      </c>
      <c r="H77" s="327">
        <f>G77*C77</f>
        <v>0.15</v>
      </c>
      <c r="I77" s="294" t="s">
        <v>814</v>
      </c>
      <c r="J77" s="297"/>
      <c r="K77" s="297"/>
      <c r="L77" s="294"/>
      <c r="M77" s="328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299"/>
      <c r="EH77" s="299"/>
      <c r="EI77" s="299"/>
      <c r="EJ77" s="299"/>
      <c r="EK77" s="299"/>
      <c r="EL77" s="299"/>
      <c r="EM77" s="299"/>
      <c r="EN77" s="299"/>
      <c r="EO77" s="299"/>
      <c r="EP77" s="299"/>
      <c r="EQ77" s="299"/>
      <c r="ER77" s="299"/>
      <c r="ES77" s="299"/>
      <c r="ET77" s="299"/>
      <c r="EU77" s="299"/>
      <c r="EV77" s="299"/>
      <c r="EW77" s="299"/>
      <c r="EX77" s="299"/>
      <c r="EY77" s="299"/>
      <c r="EZ77" s="299"/>
      <c r="FA77" s="299"/>
      <c r="FB77" s="299"/>
      <c r="FC77" s="299"/>
      <c r="FD77" s="299"/>
      <c r="FE77" s="299"/>
      <c r="FF77" s="299"/>
      <c r="FG77" s="299"/>
      <c r="FH77" s="299"/>
      <c r="FI77" s="299"/>
      <c r="FJ77" s="299"/>
      <c r="FK77" s="299"/>
      <c r="FL77" s="299"/>
      <c r="FM77" s="299"/>
      <c r="FN77" s="299"/>
      <c r="FO77" s="299"/>
      <c r="FP77" s="299"/>
      <c r="FQ77" s="299"/>
      <c r="FR77" s="299"/>
      <c r="FS77" s="299"/>
      <c r="FT77" s="299"/>
      <c r="FU77" s="299"/>
      <c r="FV77" s="299"/>
      <c r="FW77" s="299"/>
      <c r="FX77" s="299"/>
      <c r="FY77" s="299"/>
      <c r="FZ77" s="299"/>
      <c r="GA77" s="299"/>
      <c r="GB77" s="299"/>
      <c r="GC77" s="299"/>
      <c r="GD77" s="299"/>
      <c r="GE77" s="299"/>
      <c r="GF77" s="299"/>
      <c r="GG77" s="299"/>
      <c r="GH77" s="299"/>
      <c r="GI77" s="299"/>
      <c r="GJ77" s="299"/>
      <c r="GK77" s="299"/>
      <c r="GL77" s="299"/>
      <c r="GM77" s="299"/>
      <c r="GN77" s="299"/>
      <c r="GO77" s="299"/>
      <c r="GP77" s="299"/>
      <c r="GQ77" s="299"/>
      <c r="GR77" s="299"/>
      <c r="GS77" s="299"/>
      <c r="GT77" s="299"/>
      <c r="GU77" s="299"/>
      <c r="GV77" s="299"/>
      <c r="GW77" s="299"/>
      <c r="GX77" s="299"/>
      <c r="GY77" s="299"/>
      <c r="GZ77" s="299"/>
      <c r="HA77" s="299"/>
      <c r="HB77" s="299"/>
      <c r="HC77" s="299"/>
      <c r="HD77" s="299"/>
      <c r="HE77" s="299"/>
      <c r="HF77" s="299"/>
      <c r="HG77" s="299"/>
      <c r="HH77" s="299"/>
      <c r="HI77" s="299"/>
      <c r="HJ77" s="299"/>
      <c r="HK77" s="299"/>
      <c r="HL77" s="299"/>
      <c r="HM77" s="299"/>
      <c r="HN77" s="299"/>
      <c r="HO77" s="299"/>
      <c r="HP77" s="299"/>
      <c r="HQ77" s="299"/>
      <c r="HR77" s="299"/>
      <c r="HS77" s="299"/>
      <c r="HT77" s="299"/>
      <c r="HU77" s="299"/>
      <c r="HV77" s="299"/>
      <c r="HW77" s="299"/>
      <c r="HX77" s="299"/>
      <c r="HY77" s="299"/>
      <c r="HZ77" s="299"/>
      <c r="IA77" s="299"/>
      <c r="IB77" s="299"/>
      <c r="IC77" s="299"/>
      <c r="ID77" s="299"/>
      <c r="IE77" s="299"/>
      <c r="IF77" s="299"/>
      <c r="IG77" s="299"/>
      <c r="IH77" s="299"/>
      <c r="II77" s="299"/>
      <c r="IJ77" s="299"/>
      <c r="IK77" s="299"/>
      <c r="IL77" s="299"/>
      <c r="IM77" s="299"/>
      <c r="IN77" s="299"/>
      <c r="IO77" s="299"/>
      <c r="IP77" s="299"/>
      <c r="IQ77" s="299"/>
      <c r="IR77" s="299"/>
      <c r="IS77" s="299"/>
      <c r="IT77" s="299"/>
      <c r="IU77" s="299"/>
      <c r="IV77" s="299"/>
    </row>
    <row r="78" spans="1:256" ht="51.75" thickBot="1" x14ac:dyDescent="0.25">
      <c r="A78" s="286" t="s">
        <v>763</v>
      </c>
      <c r="B78" s="287" t="s">
        <v>764</v>
      </c>
      <c r="C78" s="287" t="s">
        <v>76</v>
      </c>
      <c r="D78" s="287" t="s">
        <v>765</v>
      </c>
      <c r="E78" s="288" t="s">
        <v>766</v>
      </c>
      <c r="F78" s="288" t="s">
        <v>767</v>
      </c>
      <c r="G78" s="289" t="s">
        <v>768</v>
      </c>
      <c r="H78" s="289" t="s">
        <v>769</v>
      </c>
      <c r="I78" s="287" t="s">
        <v>770</v>
      </c>
      <c r="J78" s="290" t="s">
        <v>771</v>
      </c>
      <c r="K78" s="290" t="s">
        <v>772</v>
      </c>
      <c r="L78" s="291" t="s">
        <v>773</v>
      </c>
      <c r="M78" s="292" t="s">
        <v>774</v>
      </c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3"/>
      <c r="BE78" s="293"/>
      <c r="BF78" s="293"/>
      <c r="BG78" s="293"/>
      <c r="BH78" s="293"/>
      <c r="BI78" s="293"/>
      <c r="BJ78" s="293"/>
      <c r="BK78" s="293"/>
      <c r="BL78" s="293"/>
      <c r="BM78" s="293"/>
      <c r="BN78" s="293"/>
      <c r="BO78" s="293"/>
      <c r="BP78" s="293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3"/>
      <c r="CS78" s="293"/>
      <c r="CT78" s="293"/>
      <c r="CU78" s="293"/>
      <c r="CV78" s="293"/>
      <c r="CW78" s="293"/>
      <c r="CX78" s="293"/>
      <c r="CY78" s="293"/>
      <c r="CZ78" s="293"/>
      <c r="DA78" s="293"/>
      <c r="DB78" s="293"/>
      <c r="DC78" s="293"/>
      <c r="DD78" s="293"/>
      <c r="DE78" s="293"/>
      <c r="DF78" s="293"/>
      <c r="DG78" s="293"/>
      <c r="DH78" s="293"/>
      <c r="DI78" s="293"/>
      <c r="DJ78" s="293"/>
      <c r="DK78" s="293"/>
      <c r="DL78" s="293"/>
      <c r="DM78" s="293"/>
      <c r="DN78" s="293"/>
      <c r="DO78" s="293"/>
      <c r="DP78" s="293"/>
      <c r="DQ78" s="293"/>
      <c r="DR78" s="293"/>
      <c r="DS78" s="293"/>
      <c r="DT78" s="293"/>
      <c r="DU78" s="293"/>
      <c r="DV78" s="293"/>
      <c r="DW78" s="293"/>
      <c r="DX78" s="293"/>
      <c r="DY78" s="293"/>
      <c r="DZ78" s="293"/>
      <c r="EA78" s="293"/>
      <c r="EB78" s="293"/>
      <c r="EC78" s="293"/>
      <c r="ED78" s="293"/>
      <c r="EE78" s="293"/>
      <c r="EF78" s="293"/>
      <c r="EG78" s="293"/>
      <c r="EH78" s="293"/>
      <c r="EI78" s="293"/>
      <c r="EJ78" s="293"/>
      <c r="EK78" s="293"/>
      <c r="EL78" s="293"/>
      <c r="EM78" s="293"/>
      <c r="EN78" s="293"/>
      <c r="EO78" s="293"/>
      <c r="EP78" s="293"/>
      <c r="EQ78" s="293"/>
      <c r="ER78" s="293"/>
      <c r="ES78" s="293"/>
      <c r="ET78" s="293"/>
      <c r="EU78" s="293"/>
      <c r="EV78" s="293"/>
      <c r="EW78" s="293"/>
      <c r="EX78" s="293"/>
      <c r="EY78" s="293"/>
      <c r="EZ78" s="293"/>
      <c r="FA78" s="293"/>
      <c r="FB78" s="293"/>
      <c r="FC78" s="293"/>
      <c r="FD78" s="293"/>
      <c r="FE78" s="293"/>
      <c r="FF78" s="293"/>
      <c r="FG78" s="293"/>
      <c r="FH78" s="293"/>
      <c r="FI78" s="293"/>
      <c r="FJ78" s="293"/>
      <c r="FK78" s="293"/>
      <c r="FL78" s="293"/>
      <c r="FM78" s="293"/>
      <c r="FN78" s="293"/>
      <c r="FO78" s="293"/>
      <c r="FP78" s="293"/>
      <c r="FQ78" s="293"/>
      <c r="FR78" s="293"/>
      <c r="FS78" s="293"/>
      <c r="FT78" s="293"/>
      <c r="FU78" s="293"/>
      <c r="FV78" s="293"/>
      <c r="FW78" s="293"/>
      <c r="FX78" s="293"/>
      <c r="FY78" s="293"/>
      <c r="FZ78" s="293"/>
      <c r="GA78" s="293"/>
      <c r="GB78" s="293"/>
      <c r="GC78" s="293"/>
      <c r="GD78" s="293"/>
      <c r="GE78" s="293"/>
      <c r="GF78" s="293"/>
      <c r="GG78" s="293"/>
      <c r="GH78" s="293"/>
      <c r="GI78" s="293"/>
      <c r="GJ78" s="293"/>
      <c r="GK78" s="293"/>
      <c r="GL78" s="293"/>
      <c r="GM78" s="293"/>
      <c r="GN78" s="293"/>
      <c r="GO78" s="293"/>
      <c r="GP78" s="293"/>
      <c r="GQ78" s="293"/>
      <c r="GR78" s="293"/>
      <c r="GS78" s="293"/>
      <c r="GT78" s="293"/>
      <c r="GU78" s="293"/>
      <c r="GV78" s="293"/>
      <c r="GW78" s="293"/>
      <c r="GX78" s="293"/>
      <c r="GY78" s="293"/>
      <c r="GZ78" s="293"/>
      <c r="HA78" s="293"/>
      <c r="HB78" s="293"/>
      <c r="HC78" s="293"/>
      <c r="HD78" s="293"/>
      <c r="HE78" s="293"/>
      <c r="HF78" s="293"/>
      <c r="HG78" s="293"/>
      <c r="HH78" s="293"/>
      <c r="HI78" s="293"/>
      <c r="HJ78" s="293"/>
      <c r="HK78" s="293"/>
      <c r="HL78" s="293"/>
      <c r="HM78" s="293"/>
      <c r="HN78" s="293"/>
      <c r="HO78" s="293"/>
      <c r="HP78" s="293"/>
      <c r="HQ78" s="293"/>
      <c r="HR78" s="293"/>
      <c r="HS78" s="293"/>
      <c r="HT78" s="293"/>
      <c r="HU78" s="293"/>
      <c r="HV78" s="293"/>
      <c r="HW78" s="293"/>
      <c r="HX78" s="293"/>
      <c r="HY78" s="293"/>
      <c r="HZ78" s="293"/>
      <c r="IA78" s="293"/>
      <c r="IB78" s="293"/>
      <c r="IC78" s="293"/>
      <c r="ID78" s="293"/>
      <c r="IE78" s="293"/>
      <c r="IF78" s="293"/>
      <c r="IG78" s="293"/>
      <c r="IH78" s="293"/>
      <c r="II78" s="293"/>
      <c r="IJ78" s="293"/>
      <c r="IK78" s="293"/>
      <c r="IL78" s="293"/>
      <c r="IM78" s="293"/>
      <c r="IN78" s="293"/>
      <c r="IO78" s="293"/>
      <c r="IP78" s="293"/>
      <c r="IQ78" s="293"/>
      <c r="IR78" s="293"/>
      <c r="IS78" s="293"/>
      <c r="IT78" s="293"/>
      <c r="IU78" s="293"/>
      <c r="IV78" s="293"/>
    </row>
    <row r="79" spans="1:256" x14ac:dyDescent="0.2">
      <c r="A79" s="336"/>
      <c r="B79" s="295" t="s">
        <v>898</v>
      </c>
      <c r="C79" s="318"/>
      <c r="D79" s="318"/>
      <c r="E79" s="318"/>
      <c r="F79" s="318"/>
      <c r="G79" s="317"/>
      <c r="H79" s="317"/>
      <c r="I79" s="293"/>
      <c r="J79" s="317"/>
      <c r="K79" s="349"/>
      <c r="L79" s="349"/>
      <c r="M79" s="293"/>
      <c r="N79" s="293"/>
      <c r="O79" s="293"/>
      <c r="P79" s="293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8"/>
      <c r="DE79" s="338"/>
      <c r="DF79" s="338"/>
      <c r="DG79" s="338"/>
      <c r="DH79" s="338"/>
      <c r="DI79" s="338"/>
      <c r="DJ79" s="338"/>
      <c r="DK79" s="338"/>
      <c r="DL79" s="338"/>
      <c r="DM79" s="338"/>
      <c r="DN79" s="338"/>
      <c r="DO79" s="338"/>
      <c r="DP79" s="338"/>
      <c r="DQ79" s="338"/>
      <c r="DR79" s="338"/>
      <c r="DS79" s="338"/>
      <c r="DT79" s="338"/>
      <c r="DU79" s="338"/>
      <c r="DV79" s="338"/>
      <c r="DW79" s="338"/>
      <c r="DX79" s="338"/>
      <c r="DY79" s="338"/>
      <c r="DZ79" s="338"/>
      <c r="EA79" s="338"/>
      <c r="EB79" s="338"/>
      <c r="EC79" s="338"/>
      <c r="ED79" s="338"/>
      <c r="EE79" s="338"/>
      <c r="EF79" s="338"/>
      <c r="EG79" s="338"/>
      <c r="EH79" s="338"/>
      <c r="EI79" s="338"/>
      <c r="EJ79" s="338"/>
      <c r="EK79" s="338"/>
      <c r="EL79" s="338"/>
      <c r="EM79" s="338"/>
      <c r="EN79" s="338"/>
      <c r="EO79" s="338"/>
      <c r="EP79" s="338"/>
      <c r="EQ79" s="338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338"/>
      <c r="FH79" s="338"/>
      <c r="FI79" s="338"/>
      <c r="FJ79" s="338"/>
      <c r="FK79" s="338"/>
      <c r="FL79" s="338"/>
      <c r="FM79" s="338"/>
      <c r="FN79" s="338"/>
      <c r="FO79" s="338"/>
      <c r="FP79" s="338"/>
      <c r="FQ79" s="338"/>
      <c r="FR79" s="338"/>
      <c r="FS79" s="338"/>
      <c r="FT79" s="338"/>
      <c r="FU79" s="338"/>
      <c r="FV79" s="338"/>
      <c r="FW79" s="338"/>
      <c r="FX79" s="338"/>
      <c r="FY79" s="338"/>
      <c r="FZ79" s="338"/>
      <c r="GA79" s="338"/>
      <c r="GB79" s="338"/>
      <c r="GC79" s="338"/>
      <c r="GD79" s="338"/>
      <c r="GE79" s="338"/>
      <c r="GF79" s="338"/>
      <c r="GG79" s="338"/>
      <c r="GH79" s="338"/>
      <c r="GI79" s="338"/>
      <c r="GJ79" s="338"/>
      <c r="GK79" s="338"/>
      <c r="GL79" s="338"/>
      <c r="GM79" s="338"/>
      <c r="GN79" s="338"/>
      <c r="GO79" s="338"/>
      <c r="GP79" s="338"/>
      <c r="GQ79" s="338"/>
      <c r="GR79" s="338"/>
      <c r="GS79" s="338"/>
      <c r="GT79" s="338"/>
      <c r="GU79" s="338"/>
      <c r="GV79" s="338"/>
      <c r="GW79" s="338"/>
      <c r="GX79" s="338"/>
      <c r="GY79" s="338"/>
      <c r="GZ79" s="338"/>
      <c r="HA79" s="338"/>
      <c r="HB79" s="338"/>
      <c r="HC79" s="338"/>
      <c r="HD79" s="338"/>
      <c r="HE79" s="338"/>
      <c r="HF79" s="338"/>
      <c r="HG79" s="338"/>
      <c r="HH79" s="338"/>
      <c r="HI79" s="338"/>
      <c r="HJ79" s="338"/>
      <c r="HK79" s="338"/>
      <c r="HL79" s="338"/>
      <c r="HM79" s="338"/>
      <c r="HN79" s="338"/>
      <c r="HO79" s="338"/>
      <c r="HP79" s="338"/>
      <c r="HQ79" s="338"/>
      <c r="HR79" s="338"/>
      <c r="HS79" s="338"/>
      <c r="HT79" s="338"/>
      <c r="HU79" s="338"/>
      <c r="HV79" s="338"/>
      <c r="HW79" s="338"/>
      <c r="HX79" s="338"/>
      <c r="HY79" s="338"/>
      <c r="HZ79" s="338"/>
      <c r="IA79" s="338"/>
      <c r="IB79" s="338"/>
      <c r="IC79" s="338"/>
      <c r="ID79" s="338"/>
      <c r="IE79" s="338"/>
      <c r="IF79" s="338"/>
      <c r="IG79" s="338"/>
      <c r="IH79" s="338"/>
      <c r="II79" s="338"/>
      <c r="IJ79" s="338"/>
      <c r="IK79" s="338"/>
      <c r="IL79" s="338"/>
      <c r="IM79" s="338"/>
      <c r="IN79" s="338"/>
      <c r="IO79" s="338"/>
      <c r="IP79" s="338"/>
      <c r="IQ79" s="338"/>
      <c r="IR79" s="338"/>
      <c r="IS79" s="338"/>
      <c r="IT79" s="338"/>
      <c r="IU79" s="338"/>
      <c r="IV79" s="338"/>
    </row>
    <row r="80" spans="1:256" ht="38.25" x14ac:dyDescent="0.2">
      <c r="A80" s="293">
        <v>1</v>
      </c>
      <c r="B80" s="293" t="s">
        <v>899</v>
      </c>
      <c r="C80" s="318">
        <v>1</v>
      </c>
      <c r="D80" s="318" t="s">
        <v>900</v>
      </c>
      <c r="E80" s="315"/>
      <c r="F80" s="316">
        <f t="shared" ref="F80:F89" si="4">E80*C80</f>
        <v>0</v>
      </c>
      <c r="G80" s="317">
        <v>15.5</v>
      </c>
      <c r="H80" s="317">
        <f>G80*C80</f>
        <v>15.5</v>
      </c>
      <c r="I80" s="293" t="s">
        <v>859</v>
      </c>
      <c r="J80" s="317"/>
      <c r="K80" s="317"/>
      <c r="L80" s="317"/>
      <c r="M80" s="328"/>
      <c r="N80" s="337"/>
      <c r="O80" s="536"/>
      <c r="P80" s="536"/>
      <c r="Q80" s="536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8"/>
      <c r="DD80" s="338"/>
      <c r="DE80" s="338"/>
      <c r="DF80" s="338"/>
      <c r="DG80" s="338"/>
      <c r="DH80" s="338"/>
      <c r="DI80" s="338"/>
      <c r="DJ80" s="338"/>
      <c r="DK80" s="338"/>
      <c r="DL80" s="338"/>
      <c r="DM80" s="338"/>
      <c r="DN80" s="338"/>
      <c r="DO80" s="338"/>
      <c r="DP80" s="338"/>
      <c r="DQ80" s="338"/>
      <c r="DR80" s="338"/>
      <c r="DS80" s="338"/>
      <c r="DT80" s="338"/>
      <c r="DU80" s="338"/>
      <c r="DV80" s="338"/>
      <c r="DW80" s="338"/>
      <c r="DX80" s="338"/>
      <c r="DY80" s="338"/>
      <c r="DZ80" s="338"/>
      <c r="EA80" s="338"/>
      <c r="EB80" s="338"/>
      <c r="EC80" s="338"/>
      <c r="ED80" s="338"/>
      <c r="EE80" s="338"/>
      <c r="EF80" s="338"/>
      <c r="EG80" s="338"/>
      <c r="EH80" s="338"/>
      <c r="EI80" s="338"/>
      <c r="EJ80" s="338"/>
      <c r="EK80" s="338"/>
      <c r="EL80" s="338"/>
      <c r="EM80" s="338"/>
      <c r="EN80" s="338"/>
      <c r="EO80" s="338"/>
      <c r="EP80" s="338"/>
      <c r="EQ80" s="338"/>
      <c r="ER80" s="338"/>
      <c r="ES80" s="338"/>
      <c r="ET80" s="338"/>
      <c r="EU80" s="338"/>
      <c r="EV80" s="338"/>
      <c r="EW80" s="338"/>
      <c r="EX80" s="338"/>
      <c r="EY80" s="338"/>
      <c r="EZ80" s="338"/>
      <c r="FA80" s="338"/>
      <c r="FB80" s="338"/>
      <c r="FC80" s="338"/>
      <c r="FD80" s="338"/>
      <c r="FE80" s="338"/>
      <c r="FF80" s="338"/>
      <c r="FG80" s="338"/>
      <c r="FH80" s="338"/>
      <c r="FI80" s="338"/>
      <c r="FJ80" s="338"/>
      <c r="FK80" s="338"/>
      <c r="FL80" s="338"/>
      <c r="FM80" s="338"/>
      <c r="FN80" s="338"/>
      <c r="FO80" s="338"/>
      <c r="FP80" s="338"/>
      <c r="FQ80" s="338"/>
      <c r="FR80" s="338"/>
      <c r="FS80" s="338"/>
      <c r="FT80" s="338"/>
      <c r="FU80" s="338"/>
      <c r="FV80" s="338"/>
      <c r="FW80" s="338"/>
      <c r="FX80" s="338"/>
      <c r="FY80" s="338"/>
      <c r="FZ80" s="338"/>
      <c r="GA80" s="338"/>
      <c r="GB80" s="338"/>
      <c r="GC80" s="338"/>
      <c r="GD80" s="338"/>
      <c r="GE80" s="338"/>
      <c r="GF80" s="338"/>
      <c r="GG80" s="338"/>
      <c r="GH80" s="338"/>
      <c r="GI80" s="338"/>
      <c r="GJ80" s="338"/>
      <c r="GK80" s="338"/>
      <c r="GL80" s="338"/>
      <c r="GM80" s="338"/>
      <c r="GN80" s="338"/>
      <c r="GO80" s="338"/>
      <c r="GP80" s="338"/>
      <c r="GQ80" s="338"/>
      <c r="GR80" s="338"/>
      <c r="GS80" s="338"/>
      <c r="GT80" s="338"/>
      <c r="GU80" s="338"/>
      <c r="GV80" s="338"/>
      <c r="GW80" s="338"/>
      <c r="GX80" s="338"/>
      <c r="GY80" s="338"/>
      <c r="GZ80" s="338"/>
      <c r="HA80" s="338"/>
      <c r="HB80" s="338"/>
      <c r="HC80" s="338"/>
      <c r="HD80" s="338"/>
      <c r="HE80" s="338"/>
      <c r="HF80" s="338"/>
      <c r="HG80" s="338"/>
      <c r="HH80" s="338"/>
      <c r="HI80" s="338"/>
      <c r="HJ80" s="338"/>
      <c r="HK80" s="338"/>
      <c r="HL80" s="338"/>
      <c r="HM80" s="338"/>
      <c r="HN80" s="338"/>
      <c r="HO80" s="338"/>
      <c r="HP80" s="338"/>
      <c r="HQ80" s="338"/>
      <c r="HR80" s="338"/>
      <c r="HS80" s="338"/>
      <c r="HT80" s="338"/>
      <c r="HU80" s="338"/>
      <c r="HV80" s="338"/>
      <c r="HW80" s="338"/>
      <c r="HX80" s="338"/>
      <c r="HY80" s="338"/>
      <c r="HZ80" s="338"/>
      <c r="IA80" s="338"/>
      <c r="IB80" s="338"/>
      <c r="IC80" s="338"/>
      <c r="ID80" s="338"/>
      <c r="IE80" s="338"/>
      <c r="IF80" s="338"/>
      <c r="IG80" s="338"/>
      <c r="IH80" s="338"/>
      <c r="II80" s="338"/>
      <c r="IJ80" s="338"/>
      <c r="IK80" s="338"/>
      <c r="IL80" s="338"/>
      <c r="IM80" s="338"/>
      <c r="IN80" s="338"/>
      <c r="IO80" s="338"/>
      <c r="IP80" s="338"/>
      <c r="IQ80" s="338"/>
      <c r="IR80" s="338"/>
      <c r="IS80" s="338"/>
      <c r="IT80" s="338"/>
      <c r="IU80" s="338"/>
      <c r="IV80" s="338"/>
    </row>
    <row r="81" spans="1:256" ht="76.5" x14ac:dyDescent="0.2">
      <c r="A81" s="318">
        <v>2</v>
      </c>
      <c r="B81" s="293" t="s">
        <v>901</v>
      </c>
      <c r="C81" s="318">
        <v>1</v>
      </c>
      <c r="D81" s="318" t="s">
        <v>902</v>
      </c>
      <c r="E81" s="315"/>
      <c r="F81" s="316">
        <f t="shared" si="4"/>
        <v>0</v>
      </c>
      <c r="G81" s="327"/>
      <c r="H81" s="327"/>
      <c r="I81" s="318"/>
      <c r="J81" s="318"/>
      <c r="K81" s="293"/>
      <c r="L81" s="293" t="s">
        <v>903</v>
      </c>
      <c r="M81" s="328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3"/>
      <c r="BE81" s="293"/>
      <c r="BF81" s="293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3"/>
      <c r="BW81" s="293"/>
      <c r="BX81" s="293"/>
      <c r="BY81" s="293"/>
      <c r="BZ81" s="293"/>
      <c r="CA81" s="293"/>
      <c r="CB81" s="293"/>
      <c r="CC81" s="293"/>
      <c r="CD81" s="293"/>
      <c r="CE81" s="293"/>
      <c r="CF81" s="293"/>
      <c r="CG81" s="293"/>
      <c r="CH81" s="293"/>
      <c r="CI81" s="293"/>
      <c r="CJ81" s="293"/>
      <c r="CK81" s="293"/>
      <c r="CL81" s="293"/>
      <c r="CM81" s="293"/>
      <c r="CN81" s="293"/>
      <c r="CO81" s="293"/>
      <c r="CP81" s="293"/>
      <c r="CQ81" s="293"/>
      <c r="CR81" s="293"/>
      <c r="CS81" s="293"/>
      <c r="CT81" s="293"/>
      <c r="CU81" s="293"/>
      <c r="CV81" s="293"/>
      <c r="CW81" s="293"/>
      <c r="CX81" s="293"/>
      <c r="CY81" s="293"/>
      <c r="CZ81" s="293"/>
      <c r="DA81" s="293"/>
      <c r="DB81" s="293"/>
      <c r="DC81" s="293"/>
      <c r="DD81" s="293"/>
      <c r="DE81" s="293"/>
      <c r="DF81" s="293"/>
      <c r="DG81" s="293"/>
      <c r="DH81" s="293"/>
      <c r="DI81" s="293"/>
      <c r="DJ81" s="293"/>
      <c r="DK81" s="293"/>
      <c r="DL81" s="293"/>
      <c r="DM81" s="293"/>
      <c r="DN81" s="293"/>
      <c r="DO81" s="293"/>
      <c r="DP81" s="293"/>
      <c r="DQ81" s="293"/>
      <c r="DR81" s="293"/>
      <c r="DS81" s="293"/>
      <c r="DT81" s="293"/>
      <c r="DU81" s="293"/>
      <c r="DV81" s="293"/>
      <c r="DW81" s="293"/>
      <c r="DX81" s="293"/>
      <c r="DY81" s="293"/>
      <c r="DZ81" s="293"/>
      <c r="EA81" s="293"/>
      <c r="EB81" s="293"/>
      <c r="EC81" s="293"/>
      <c r="ED81" s="293"/>
      <c r="EE81" s="293"/>
      <c r="EF81" s="293"/>
      <c r="EG81" s="293"/>
      <c r="EH81" s="293"/>
      <c r="EI81" s="293"/>
      <c r="EJ81" s="293"/>
      <c r="EK81" s="293"/>
      <c r="EL81" s="293"/>
      <c r="EM81" s="293"/>
      <c r="EN81" s="293"/>
      <c r="EO81" s="293"/>
      <c r="EP81" s="293"/>
      <c r="EQ81" s="293"/>
      <c r="ER81" s="293"/>
      <c r="ES81" s="293"/>
      <c r="ET81" s="293"/>
      <c r="EU81" s="293"/>
      <c r="EV81" s="293"/>
      <c r="EW81" s="293"/>
      <c r="EX81" s="293"/>
      <c r="EY81" s="293"/>
      <c r="EZ81" s="293"/>
      <c r="FA81" s="293"/>
      <c r="FB81" s="293"/>
      <c r="FC81" s="293"/>
      <c r="FD81" s="293"/>
      <c r="FE81" s="293"/>
      <c r="FF81" s="293"/>
      <c r="FG81" s="293"/>
      <c r="FH81" s="293"/>
      <c r="FI81" s="293"/>
      <c r="FJ81" s="293"/>
      <c r="FK81" s="293"/>
      <c r="FL81" s="293"/>
      <c r="FM81" s="293"/>
      <c r="FN81" s="293"/>
      <c r="FO81" s="293"/>
      <c r="FP81" s="293"/>
      <c r="FQ81" s="293"/>
      <c r="FR81" s="293"/>
      <c r="FS81" s="293"/>
      <c r="FT81" s="293"/>
      <c r="FU81" s="293"/>
      <c r="FV81" s="293"/>
      <c r="FW81" s="293"/>
      <c r="FX81" s="293"/>
      <c r="FY81" s="293"/>
      <c r="FZ81" s="293"/>
      <c r="GA81" s="293"/>
      <c r="GB81" s="293"/>
      <c r="GC81" s="293"/>
      <c r="GD81" s="293"/>
      <c r="GE81" s="293"/>
      <c r="GF81" s="293"/>
      <c r="GG81" s="293"/>
      <c r="GH81" s="293"/>
      <c r="GI81" s="293"/>
      <c r="GJ81" s="293"/>
      <c r="GK81" s="293"/>
      <c r="GL81" s="293"/>
      <c r="GM81" s="293"/>
      <c r="GN81" s="293"/>
      <c r="GO81" s="293"/>
      <c r="GP81" s="293"/>
      <c r="GQ81" s="293"/>
      <c r="GR81" s="293"/>
      <c r="GS81" s="293"/>
      <c r="GT81" s="293"/>
      <c r="GU81" s="293"/>
      <c r="GV81" s="293"/>
      <c r="GW81" s="293"/>
      <c r="GX81" s="293"/>
      <c r="GY81" s="293"/>
      <c r="GZ81" s="293"/>
      <c r="HA81" s="293"/>
      <c r="HB81" s="293"/>
      <c r="HC81" s="293"/>
      <c r="HD81" s="293"/>
      <c r="HE81" s="293"/>
      <c r="HF81" s="293"/>
      <c r="HG81" s="293"/>
      <c r="HH81" s="293"/>
      <c r="HI81" s="293"/>
      <c r="HJ81" s="293"/>
      <c r="HK81" s="293"/>
      <c r="HL81" s="293"/>
      <c r="HM81" s="293"/>
      <c r="HN81" s="293"/>
      <c r="HO81" s="293"/>
      <c r="HP81" s="293"/>
      <c r="HQ81" s="293"/>
      <c r="HR81" s="293"/>
      <c r="HS81" s="293"/>
      <c r="HT81" s="293"/>
      <c r="HU81" s="293"/>
      <c r="HV81" s="293"/>
      <c r="HW81" s="293"/>
      <c r="HX81" s="293"/>
      <c r="HY81" s="293"/>
      <c r="HZ81" s="293"/>
      <c r="IA81" s="293"/>
      <c r="IB81" s="293"/>
      <c r="IC81" s="293"/>
      <c r="ID81" s="293"/>
      <c r="IE81" s="293"/>
      <c r="IF81" s="293"/>
      <c r="IG81" s="293"/>
      <c r="IH81" s="293"/>
      <c r="II81" s="293"/>
      <c r="IJ81" s="293"/>
      <c r="IK81" s="293"/>
      <c r="IL81" s="293"/>
      <c r="IM81" s="293"/>
      <c r="IN81" s="293"/>
      <c r="IO81" s="293"/>
      <c r="IP81" s="293"/>
      <c r="IQ81" s="293"/>
      <c r="IR81" s="293"/>
      <c r="IS81" s="293"/>
      <c r="IT81" s="293"/>
      <c r="IU81" s="293"/>
      <c r="IV81" s="293"/>
    </row>
    <row r="82" spans="1:256" ht="38.25" x14ac:dyDescent="0.2">
      <c r="A82" s="318" t="s">
        <v>895</v>
      </c>
      <c r="B82" s="293" t="s">
        <v>904</v>
      </c>
      <c r="C82" s="318">
        <v>1</v>
      </c>
      <c r="D82" s="318" t="s">
        <v>905</v>
      </c>
      <c r="E82" s="315"/>
      <c r="F82" s="316">
        <f t="shared" si="4"/>
        <v>0</v>
      </c>
      <c r="G82" s="327"/>
      <c r="H82" s="327"/>
      <c r="I82" s="318"/>
      <c r="J82" s="318"/>
      <c r="K82" s="293"/>
      <c r="L82" s="293"/>
      <c r="M82" s="328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  <c r="CP82" s="293"/>
      <c r="CQ82" s="293"/>
      <c r="CR82" s="293"/>
      <c r="CS82" s="293"/>
      <c r="CT82" s="293"/>
      <c r="CU82" s="293"/>
      <c r="CV82" s="293"/>
      <c r="CW82" s="293"/>
      <c r="CX82" s="293"/>
      <c r="CY82" s="293"/>
      <c r="CZ82" s="293"/>
      <c r="DA82" s="293"/>
      <c r="DB82" s="293"/>
      <c r="DC82" s="293"/>
      <c r="DD82" s="293"/>
      <c r="DE82" s="293"/>
      <c r="DF82" s="293"/>
      <c r="DG82" s="293"/>
      <c r="DH82" s="293"/>
      <c r="DI82" s="293"/>
      <c r="DJ82" s="293"/>
      <c r="DK82" s="293"/>
      <c r="DL82" s="293"/>
      <c r="DM82" s="293"/>
      <c r="DN82" s="293"/>
      <c r="DO82" s="293"/>
      <c r="DP82" s="293"/>
      <c r="DQ82" s="293"/>
      <c r="DR82" s="293"/>
      <c r="DS82" s="293"/>
      <c r="DT82" s="293"/>
      <c r="DU82" s="293"/>
      <c r="DV82" s="293"/>
      <c r="DW82" s="293"/>
      <c r="DX82" s="293"/>
      <c r="DY82" s="293"/>
      <c r="DZ82" s="293"/>
      <c r="EA82" s="293"/>
      <c r="EB82" s="293"/>
      <c r="EC82" s="293"/>
      <c r="ED82" s="293"/>
      <c r="EE82" s="293"/>
      <c r="EF82" s="293"/>
      <c r="EG82" s="293"/>
      <c r="EH82" s="293"/>
      <c r="EI82" s="293"/>
      <c r="EJ82" s="293"/>
      <c r="EK82" s="293"/>
      <c r="EL82" s="293"/>
      <c r="EM82" s="293"/>
      <c r="EN82" s="293"/>
      <c r="EO82" s="293"/>
      <c r="EP82" s="293"/>
      <c r="EQ82" s="293"/>
      <c r="ER82" s="293"/>
      <c r="ES82" s="293"/>
      <c r="ET82" s="293"/>
      <c r="EU82" s="293"/>
      <c r="EV82" s="293"/>
      <c r="EW82" s="293"/>
      <c r="EX82" s="293"/>
      <c r="EY82" s="293"/>
      <c r="EZ82" s="293"/>
      <c r="FA82" s="293"/>
      <c r="FB82" s="293"/>
      <c r="FC82" s="293"/>
      <c r="FD82" s="293"/>
      <c r="FE82" s="293"/>
      <c r="FF82" s="293"/>
      <c r="FG82" s="293"/>
      <c r="FH82" s="293"/>
      <c r="FI82" s="293"/>
      <c r="FJ82" s="293"/>
      <c r="FK82" s="293"/>
      <c r="FL82" s="293"/>
      <c r="FM82" s="293"/>
      <c r="FN82" s="293"/>
      <c r="FO82" s="293"/>
      <c r="FP82" s="293"/>
      <c r="FQ82" s="293"/>
      <c r="FR82" s="293"/>
      <c r="FS82" s="293"/>
      <c r="FT82" s="293"/>
      <c r="FU82" s="293"/>
      <c r="FV82" s="293"/>
      <c r="FW82" s="293"/>
      <c r="FX82" s="293"/>
      <c r="FY82" s="293"/>
      <c r="FZ82" s="293"/>
      <c r="GA82" s="293"/>
      <c r="GB82" s="293"/>
      <c r="GC82" s="293"/>
      <c r="GD82" s="293"/>
      <c r="GE82" s="293"/>
      <c r="GF82" s="293"/>
      <c r="GG82" s="293"/>
      <c r="GH82" s="293"/>
      <c r="GI82" s="293"/>
      <c r="GJ82" s="293"/>
      <c r="GK82" s="293"/>
      <c r="GL82" s="293"/>
      <c r="GM82" s="293"/>
      <c r="GN82" s="293"/>
      <c r="GO82" s="293"/>
      <c r="GP82" s="293"/>
      <c r="GQ82" s="293"/>
      <c r="GR82" s="293"/>
      <c r="GS82" s="293"/>
      <c r="GT82" s="293"/>
      <c r="GU82" s="293"/>
      <c r="GV82" s="293"/>
      <c r="GW82" s="293"/>
      <c r="GX82" s="293"/>
      <c r="GY82" s="293"/>
      <c r="GZ82" s="293"/>
      <c r="HA82" s="293"/>
      <c r="HB82" s="293"/>
      <c r="HC82" s="293"/>
      <c r="HD82" s="293"/>
      <c r="HE82" s="293"/>
      <c r="HF82" s="293"/>
      <c r="HG82" s="293"/>
      <c r="HH82" s="293"/>
      <c r="HI82" s="293"/>
      <c r="HJ82" s="293"/>
      <c r="HK82" s="293"/>
      <c r="HL82" s="293"/>
      <c r="HM82" s="293"/>
      <c r="HN82" s="293"/>
      <c r="HO82" s="293"/>
      <c r="HP82" s="293"/>
      <c r="HQ82" s="293"/>
      <c r="HR82" s="293"/>
      <c r="HS82" s="293"/>
      <c r="HT82" s="293"/>
      <c r="HU82" s="293"/>
      <c r="HV82" s="293"/>
      <c r="HW82" s="293"/>
      <c r="HX82" s="293"/>
      <c r="HY82" s="293"/>
      <c r="HZ82" s="293"/>
      <c r="IA82" s="293"/>
      <c r="IB82" s="293"/>
      <c r="IC82" s="293"/>
      <c r="ID82" s="293"/>
      <c r="IE82" s="293"/>
      <c r="IF82" s="293"/>
      <c r="IG82" s="293"/>
      <c r="IH82" s="293"/>
      <c r="II82" s="293"/>
      <c r="IJ82" s="293"/>
      <c r="IK82" s="293"/>
      <c r="IL82" s="293"/>
      <c r="IM82" s="293"/>
      <c r="IN82" s="293"/>
      <c r="IO82" s="293"/>
      <c r="IP82" s="293"/>
      <c r="IQ82" s="293"/>
      <c r="IR82" s="293"/>
      <c r="IS82" s="293"/>
      <c r="IT82" s="293"/>
      <c r="IU82" s="293"/>
      <c r="IV82" s="293"/>
    </row>
    <row r="83" spans="1:256" ht="63.75" x14ac:dyDescent="0.2">
      <c r="A83" s="336">
        <v>3</v>
      </c>
      <c r="B83" s="293" t="s">
        <v>906</v>
      </c>
      <c r="C83" s="318">
        <v>1</v>
      </c>
      <c r="D83" s="318" t="s">
        <v>907</v>
      </c>
      <c r="E83" s="315"/>
      <c r="F83" s="316">
        <f t="shared" si="4"/>
        <v>0</v>
      </c>
      <c r="G83" s="327"/>
      <c r="H83" s="327"/>
      <c r="I83" s="318"/>
      <c r="J83" s="318"/>
      <c r="K83" s="338"/>
      <c r="L83" s="338"/>
      <c r="M83" s="340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38"/>
      <c r="DG83" s="338"/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8"/>
      <c r="FW83" s="338"/>
      <c r="FX83" s="338"/>
      <c r="FY83" s="338"/>
      <c r="FZ83" s="338"/>
      <c r="GA83" s="338"/>
      <c r="GB83" s="338"/>
      <c r="GC83" s="338"/>
      <c r="GD83" s="338"/>
      <c r="GE83" s="338"/>
      <c r="GF83" s="338"/>
      <c r="GG83" s="338"/>
      <c r="GH83" s="338"/>
      <c r="GI83" s="338"/>
      <c r="GJ83" s="338"/>
      <c r="GK83" s="338"/>
      <c r="GL83" s="338"/>
      <c r="GM83" s="338"/>
      <c r="GN83" s="338"/>
      <c r="GO83" s="338"/>
      <c r="GP83" s="338"/>
      <c r="GQ83" s="338"/>
      <c r="GR83" s="338"/>
      <c r="GS83" s="338"/>
      <c r="GT83" s="338"/>
      <c r="GU83" s="338"/>
      <c r="GV83" s="338"/>
      <c r="GW83" s="338"/>
      <c r="GX83" s="338"/>
      <c r="GY83" s="338"/>
      <c r="GZ83" s="338"/>
      <c r="HA83" s="338"/>
      <c r="HB83" s="338"/>
      <c r="HC83" s="338"/>
      <c r="HD83" s="338"/>
      <c r="HE83" s="338"/>
      <c r="HF83" s="338"/>
      <c r="HG83" s="338"/>
      <c r="HH83" s="338"/>
      <c r="HI83" s="338"/>
      <c r="HJ83" s="338"/>
      <c r="HK83" s="338"/>
      <c r="HL83" s="338"/>
      <c r="HM83" s="338"/>
      <c r="HN83" s="338"/>
      <c r="HO83" s="338"/>
      <c r="HP83" s="338"/>
      <c r="HQ83" s="338"/>
      <c r="HR83" s="338"/>
      <c r="HS83" s="338"/>
      <c r="HT83" s="338"/>
      <c r="HU83" s="338"/>
      <c r="HV83" s="338"/>
      <c r="HW83" s="338"/>
      <c r="HX83" s="338"/>
      <c r="HY83" s="338"/>
      <c r="HZ83" s="338"/>
      <c r="IA83" s="338"/>
      <c r="IB83" s="338"/>
      <c r="IC83" s="338"/>
      <c r="ID83" s="338"/>
      <c r="IE83" s="338"/>
      <c r="IF83" s="338"/>
      <c r="IG83" s="338"/>
      <c r="IH83" s="338"/>
      <c r="II83" s="338"/>
      <c r="IJ83" s="338"/>
      <c r="IK83" s="338"/>
      <c r="IL83" s="338"/>
      <c r="IM83" s="338"/>
      <c r="IN83" s="338"/>
      <c r="IO83" s="338"/>
      <c r="IP83" s="338"/>
      <c r="IQ83" s="338"/>
      <c r="IR83" s="338"/>
      <c r="IS83" s="338"/>
      <c r="IT83" s="338"/>
      <c r="IU83" s="338"/>
      <c r="IV83" s="338"/>
    </row>
    <row r="84" spans="1:256" x14ac:dyDescent="0.2">
      <c r="A84" s="294">
        <v>4</v>
      </c>
      <c r="B84" s="293" t="s">
        <v>908</v>
      </c>
      <c r="C84" s="318">
        <v>1</v>
      </c>
      <c r="D84" s="318" t="s">
        <v>909</v>
      </c>
      <c r="E84" s="315"/>
      <c r="F84" s="316">
        <f t="shared" si="4"/>
        <v>0</v>
      </c>
      <c r="G84" s="327"/>
      <c r="H84" s="327"/>
      <c r="I84" s="318"/>
      <c r="J84" s="318"/>
      <c r="K84" s="293"/>
      <c r="L84" s="293"/>
      <c r="M84" s="328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293"/>
      <c r="DD84" s="293"/>
      <c r="DE84" s="293"/>
      <c r="DF84" s="293"/>
      <c r="DG84" s="293"/>
      <c r="DH84" s="293"/>
      <c r="DI84" s="293"/>
      <c r="DJ84" s="293"/>
      <c r="DK84" s="293"/>
      <c r="DL84" s="293"/>
      <c r="DM84" s="293"/>
      <c r="DN84" s="293"/>
      <c r="DO84" s="293"/>
      <c r="DP84" s="293"/>
      <c r="DQ84" s="293"/>
      <c r="DR84" s="293"/>
      <c r="DS84" s="293"/>
      <c r="DT84" s="293"/>
      <c r="DU84" s="293"/>
      <c r="DV84" s="293"/>
      <c r="DW84" s="293"/>
      <c r="DX84" s="293"/>
      <c r="DY84" s="293"/>
      <c r="DZ84" s="293"/>
      <c r="EA84" s="293"/>
      <c r="EB84" s="293"/>
      <c r="EC84" s="293"/>
      <c r="ED84" s="293"/>
      <c r="EE84" s="293"/>
      <c r="EF84" s="293"/>
      <c r="EG84" s="293"/>
      <c r="EH84" s="293"/>
      <c r="EI84" s="293"/>
      <c r="EJ84" s="293"/>
      <c r="EK84" s="293"/>
      <c r="EL84" s="293"/>
      <c r="EM84" s="293"/>
      <c r="EN84" s="293"/>
      <c r="EO84" s="293"/>
      <c r="EP84" s="293"/>
      <c r="EQ84" s="293"/>
      <c r="ER84" s="293"/>
      <c r="ES84" s="293"/>
      <c r="ET84" s="293"/>
      <c r="EU84" s="293"/>
      <c r="EV84" s="293"/>
      <c r="EW84" s="293"/>
      <c r="EX84" s="293"/>
      <c r="EY84" s="293"/>
      <c r="EZ84" s="293"/>
      <c r="FA84" s="293"/>
      <c r="FB84" s="293"/>
      <c r="FC84" s="293"/>
      <c r="FD84" s="293"/>
      <c r="FE84" s="293"/>
      <c r="FF84" s="293"/>
      <c r="FG84" s="293"/>
      <c r="FH84" s="293"/>
      <c r="FI84" s="293"/>
      <c r="FJ84" s="293"/>
      <c r="FK84" s="293"/>
      <c r="FL84" s="293"/>
      <c r="FM84" s="293"/>
      <c r="FN84" s="293"/>
      <c r="FO84" s="293"/>
      <c r="FP84" s="293"/>
      <c r="FQ84" s="293"/>
      <c r="FR84" s="293"/>
      <c r="FS84" s="293"/>
      <c r="FT84" s="293"/>
      <c r="FU84" s="293"/>
      <c r="FV84" s="293"/>
      <c r="FW84" s="293"/>
      <c r="FX84" s="293"/>
      <c r="FY84" s="293"/>
      <c r="FZ84" s="293"/>
      <c r="GA84" s="293"/>
      <c r="GB84" s="293"/>
      <c r="GC84" s="293"/>
      <c r="GD84" s="293"/>
      <c r="GE84" s="293"/>
      <c r="GF84" s="293"/>
      <c r="GG84" s="293"/>
      <c r="GH84" s="293"/>
      <c r="GI84" s="293"/>
      <c r="GJ84" s="293"/>
      <c r="GK84" s="293"/>
      <c r="GL84" s="293"/>
      <c r="GM84" s="293"/>
      <c r="GN84" s="293"/>
      <c r="GO84" s="293"/>
      <c r="GP84" s="293"/>
      <c r="GQ84" s="293"/>
      <c r="GR84" s="293"/>
      <c r="GS84" s="293"/>
      <c r="GT84" s="293"/>
      <c r="GU84" s="293"/>
      <c r="GV84" s="293"/>
      <c r="GW84" s="293"/>
      <c r="GX84" s="293"/>
      <c r="GY84" s="293"/>
      <c r="GZ84" s="293"/>
      <c r="HA84" s="293"/>
      <c r="HB84" s="293"/>
      <c r="HC84" s="293"/>
      <c r="HD84" s="293"/>
      <c r="HE84" s="293"/>
      <c r="HF84" s="293"/>
      <c r="HG84" s="293"/>
      <c r="HH84" s="293"/>
      <c r="HI84" s="293"/>
      <c r="HJ84" s="293"/>
      <c r="HK84" s="293"/>
      <c r="HL84" s="293"/>
      <c r="HM84" s="293"/>
      <c r="HN84" s="293"/>
      <c r="HO84" s="293"/>
      <c r="HP84" s="293"/>
      <c r="HQ84" s="293"/>
      <c r="HR84" s="293"/>
      <c r="HS84" s="293"/>
      <c r="HT84" s="293"/>
      <c r="HU84" s="293"/>
      <c r="HV84" s="293"/>
      <c r="HW84" s="293"/>
      <c r="HX84" s="293"/>
      <c r="HY84" s="293"/>
      <c r="HZ84" s="293"/>
      <c r="IA84" s="293"/>
      <c r="IB84" s="293"/>
      <c r="IC84" s="293"/>
      <c r="ID84" s="293"/>
      <c r="IE84" s="293"/>
      <c r="IF84" s="293"/>
      <c r="IG84" s="293"/>
      <c r="IH84" s="293"/>
      <c r="II84" s="293"/>
      <c r="IJ84" s="293"/>
      <c r="IK84" s="293"/>
      <c r="IL84" s="293"/>
      <c r="IM84" s="293"/>
      <c r="IN84" s="293"/>
      <c r="IO84" s="293"/>
      <c r="IP84" s="293"/>
      <c r="IQ84" s="293"/>
      <c r="IR84" s="293"/>
      <c r="IS84" s="293"/>
      <c r="IT84" s="293"/>
      <c r="IU84" s="293"/>
      <c r="IV84" s="293"/>
    </row>
    <row r="85" spans="1:256" ht="38.25" x14ac:dyDescent="0.2">
      <c r="A85" s="318">
        <v>5</v>
      </c>
      <c r="B85" s="293" t="s">
        <v>910</v>
      </c>
      <c r="C85" s="318">
        <v>1</v>
      </c>
      <c r="D85" s="318" t="s">
        <v>911</v>
      </c>
      <c r="E85" s="315"/>
      <c r="F85" s="316">
        <f t="shared" si="4"/>
        <v>0</v>
      </c>
      <c r="G85" s="327"/>
      <c r="H85" s="327"/>
      <c r="I85" s="318"/>
      <c r="J85" s="318"/>
      <c r="K85" s="293"/>
      <c r="L85" s="293"/>
      <c r="M85" s="328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3"/>
      <c r="BC85" s="293"/>
      <c r="BD85" s="293"/>
      <c r="BE85" s="293"/>
      <c r="BF85" s="293"/>
      <c r="BG85" s="293"/>
      <c r="BH85" s="293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293"/>
      <c r="DD85" s="293"/>
      <c r="DE85" s="293"/>
      <c r="DF85" s="293"/>
      <c r="DG85" s="293"/>
      <c r="DH85" s="293"/>
      <c r="DI85" s="293"/>
      <c r="DJ85" s="293"/>
      <c r="DK85" s="293"/>
      <c r="DL85" s="293"/>
      <c r="DM85" s="293"/>
      <c r="DN85" s="293"/>
      <c r="DO85" s="293"/>
      <c r="DP85" s="293"/>
      <c r="DQ85" s="293"/>
      <c r="DR85" s="293"/>
      <c r="DS85" s="293"/>
      <c r="DT85" s="293"/>
      <c r="DU85" s="293"/>
      <c r="DV85" s="293"/>
      <c r="DW85" s="293"/>
      <c r="DX85" s="293"/>
      <c r="DY85" s="293"/>
      <c r="DZ85" s="293"/>
      <c r="EA85" s="293"/>
      <c r="EB85" s="293"/>
      <c r="EC85" s="293"/>
      <c r="ED85" s="293"/>
      <c r="EE85" s="293"/>
      <c r="EF85" s="293"/>
      <c r="EG85" s="293"/>
      <c r="EH85" s="293"/>
      <c r="EI85" s="293"/>
      <c r="EJ85" s="293"/>
      <c r="EK85" s="293"/>
      <c r="EL85" s="293"/>
      <c r="EM85" s="293"/>
      <c r="EN85" s="293"/>
      <c r="EO85" s="293"/>
      <c r="EP85" s="293"/>
      <c r="EQ85" s="293"/>
      <c r="ER85" s="293"/>
      <c r="ES85" s="293"/>
      <c r="ET85" s="293"/>
      <c r="EU85" s="293"/>
      <c r="EV85" s="293"/>
      <c r="EW85" s="293"/>
      <c r="EX85" s="293"/>
      <c r="EY85" s="293"/>
      <c r="EZ85" s="293"/>
      <c r="FA85" s="293"/>
      <c r="FB85" s="293"/>
      <c r="FC85" s="293"/>
      <c r="FD85" s="293"/>
      <c r="FE85" s="293"/>
      <c r="FF85" s="293"/>
      <c r="FG85" s="293"/>
      <c r="FH85" s="293"/>
      <c r="FI85" s="293"/>
      <c r="FJ85" s="293"/>
      <c r="FK85" s="293"/>
      <c r="FL85" s="293"/>
      <c r="FM85" s="293"/>
      <c r="FN85" s="293"/>
      <c r="FO85" s="293"/>
      <c r="FP85" s="293"/>
      <c r="FQ85" s="293"/>
      <c r="FR85" s="293"/>
      <c r="FS85" s="293"/>
      <c r="FT85" s="293"/>
      <c r="FU85" s="293"/>
      <c r="FV85" s="293"/>
      <c r="FW85" s="293"/>
      <c r="FX85" s="293"/>
      <c r="FY85" s="293"/>
      <c r="FZ85" s="293"/>
      <c r="GA85" s="293"/>
      <c r="GB85" s="293"/>
      <c r="GC85" s="293"/>
      <c r="GD85" s="293"/>
      <c r="GE85" s="293"/>
      <c r="GF85" s="293"/>
      <c r="GG85" s="293"/>
      <c r="GH85" s="293"/>
      <c r="GI85" s="293"/>
      <c r="GJ85" s="293"/>
      <c r="GK85" s="293"/>
      <c r="GL85" s="293"/>
      <c r="GM85" s="293"/>
      <c r="GN85" s="293"/>
      <c r="GO85" s="293"/>
      <c r="GP85" s="293"/>
      <c r="GQ85" s="293"/>
      <c r="GR85" s="293"/>
      <c r="GS85" s="293"/>
      <c r="GT85" s="293"/>
      <c r="GU85" s="293"/>
      <c r="GV85" s="293"/>
      <c r="GW85" s="293"/>
      <c r="GX85" s="293"/>
      <c r="GY85" s="293"/>
      <c r="GZ85" s="293"/>
      <c r="HA85" s="293"/>
      <c r="HB85" s="293"/>
      <c r="HC85" s="293"/>
      <c r="HD85" s="293"/>
      <c r="HE85" s="293"/>
      <c r="HF85" s="293"/>
      <c r="HG85" s="293"/>
      <c r="HH85" s="293"/>
      <c r="HI85" s="293"/>
      <c r="HJ85" s="293"/>
      <c r="HK85" s="293"/>
      <c r="HL85" s="293"/>
      <c r="HM85" s="293"/>
      <c r="HN85" s="293"/>
      <c r="HO85" s="293"/>
      <c r="HP85" s="293"/>
      <c r="HQ85" s="293"/>
      <c r="HR85" s="293"/>
      <c r="HS85" s="293"/>
      <c r="HT85" s="293"/>
      <c r="HU85" s="293"/>
      <c r="HV85" s="293"/>
      <c r="HW85" s="293"/>
      <c r="HX85" s="293"/>
      <c r="HY85" s="293"/>
      <c r="HZ85" s="293"/>
      <c r="IA85" s="293"/>
      <c r="IB85" s="293"/>
      <c r="IC85" s="293"/>
      <c r="ID85" s="293"/>
      <c r="IE85" s="293"/>
      <c r="IF85" s="293"/>
      <c r="IG85" s="293"/>
      <c r="IH85" s="293"/>
      <c r="II85" s="293"/>
      <c r="IJ85" s="293"/>
      <c r="IK85" s="293"/>
      <c r="IL85" s="293"/>
      <c r="IM85" s="293"/>
      <c r="IN85" s="293"/>
      <c r="IO85" s="293"/>
      <c r="IP85" s="293"/>
      <c r="IQ85" s="293"/>
      <c r="IR85" s="293"/>
      <c r="IS85" s="293"/>
      <c r="IT85" s="293"/>
      <c r="IU85" s="293"/>
      <c r="IV85" s="293"/>
    </row>
    <row r="86" spans="1:256" x14ac:dyDescent="0.2">
      <c r="A86" s="318">
        <v>6</v>
      </c>
      <c r="B86" s="293" t="s">
        <v>912</v>
      </c>
      <c r="C86" s="318">
        <v>1</v>
      </c>
      <c r="D86" s="318" t="s">
        <v>913</v>
      </c>
      <c r="E86" s="315"/>
      <c r="F86" s="316">
        <f t="shared" si="4"/>
        <v>0</v>
      </c>
      <c r="G86" s="327"/>
      <c r="H86" s="327"/>
      <c r="I86" s="318"/>
      <c r="J86" s="318"/>
      <c r="K86" s="293"/>
      <c r="L86" s="293"/>
      <c r="M86" s="328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  <c r="BH86" s="293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  <c r="CS86" s="293"/>
      <c r="CT86" s="293"/>
      <c r="CU86" s="293"/>
      <c r="CV86" s="293"/>
      <c r="CW86" s="293"/>
      <c r="CX86" s="293"/>
      <c r="CY86" s="293"/>
      <c r="CZ86" s="293"/>
      <c r="DA86" s="293"/>
      <c r="DB86" s="293"/>
      <c r="DC86" s="293"/>
      <c r="DD86" s="293"/>
      <c r="DE86" s="293"/>
      <c r="DF86" s="293"/>
      <c r="DG86" s="293"/>
      <c r="DH86" s="293"/>
      <c r="DI86" s="293"/>
      <c r="DJ86" s="293"/>
      <c r="DK86" s="293"/>
      <c r="DL86" s="293"/>
      <c r="DM86" s="293"/>
      <c r="DN86" s="293"/>
      <c r="DO86" s="293"/>
      <c r="DP86" s="293"/>
      <c r="DQ86" s="293"/>
      <c r="DR86" s="293"/>
      <c r="DS86" s="293"/>
      <c r="DT86" s="293"/>
      <c r="DU86" s="293"/>
      <c r="DV86" s="293"/>
      <c r="DW86" s="293"/>
      <c r="DX86" s="293"/>
      <c r="DY86" s="293"/>
      <c r="DZ86" s="293"/>
      <c r="EA86" s="293"/>
      <c r="EB86" s="293"/>
      <c r="EC86" s="293"/>
      <c r="ED86" s="293"/>
      <c r="EE86" s="293"/>
      <c r="EF86" s="293"/>
      <c r="EG86" s="293"/>
      <c r="EH86" s="293"/>
      <c r="EI86" s="293"/>
      <c r="EJ86" s="293"/>
      <c r="EK86" s="293"/>
      <c r="EL86" s="293"/>
      <c r="EM86" s="293"/>
      <c r="EN86" s="293"/>
      <c r="EO86" s="293"/>
      <c r="EP86" s="293"/>
      <c r="EQ86" s="293"/>
      <c r="ER86" s="293"/>
      <c r="ES86" s="293"/>
      <c r="ET86" s="293"/>
      <c r="EU86" s="293"/>
      <c r="EV86" s="293"/>
      <c r="EW86" s="293"/>
      <c r="EX86" s="293"/>
      <c r="EY86" s="293"/>
      <c r="EZ86" s="293"/>
      <c r="FA86" s="293"/>
      <c r="FB86" s="293"/>
      <c r="FC86" s="293"/>
      <c r="FD86" s="293"/>
      <c r="FE86" s="293"/>
      <c r="FF86" s="293"/>
      <c r="FG86" s="293"/>
      <c r="FH86" s="293"/>
      <c r="FI86" s="293"/>
      <c r="FJ86" s="293"/>
      <c r="FK86" s="293"/>
      <c r="FL86" s="293"/>
      <c r="FM86" s="293"/>
      <c r="FN86" s="293"/>
      <c r="FO86" s="293"/>
      <c r="FP86" s="293"/>
      <c r="FQ86" s="293"/>
      <c r="FR86" s="293"/>
      <c r="FS86" s="293"/>
      <c r="FT86" s="293"/>
      <c r="FU86" s="293"/>
      <c r="FV86" s="293"/>
      <c r="FW86" s="293"/>
      <c r="FX86" s="293"/>
      <c r="FY86" s="293"/>
      <c r="FZ86" s="293"/>
      <c r="GA86" s="293"/>
      <c r="GB86" s="293"/>
      <c r="GC86" s="293"/>
      <c r="GD86" s="293"/>
      <c r="GE86" s="293"/>
      <c r="GF86" s="293"/>
      <c r="GG86" s="293"/>
      <c r="GH86" s="293"/>
      <c r="GI86" s="293"/>
      <c r="GJ86" s="293"/>
      <c r="GK86" s="293"/>
      <c r="GL86" s="293"/>
      <c r="GM86" s="293"/>
      <c r="GN86" s="293"/>
      <c r="GO86" s="293"/>
      <c r="GP86" s="293"/>
      <c r="GQ86" s="293"/>
      <c r="GR86" s="293"/>
      <c r="GS86" s="293"/>
      <c r="GT86" s="293"/>
      <c r="GU86" s="293"/>
      <c r="GV86" s="293"/>
      <c r="GW86" s="293"/>
      <c r="GX86" s="293"/>
      <c r="GY86" s="293"/>
      <c r="GZ86" s="293"/>
      <c r="HA86" s="293"/>
      <c r="HB86" s="293"/>
      <c r="HC86" s="293"/>
      <c r="HD86" s="293"/>
      <c r="HE86" s="293"/>
      <c r="HF86" s="293"/>
      <c r="HG86" s="293"/>
      <c r="HH86" s="293"/>
      <c r="HI86" s="293"/>
      <c r="HJ86" s="293"/>
      <c r="HK86" s="293"/>
      <c r="HL86" s="293"/>
      <c r="HM86" s="293"/>
      <c r="HN86" s="293"/>
      <c r="HO86" s="293"/>
      <c r="HP86" s="293"/>
      <c r="HQ86" s="293"/>
      <c r="HR86" s="293"/>
      <c r="HS86" s="293"/>
      <c r="HT86" s="293"/>
      <c r="HU86" s="293"/>
      <c r="HV86" s="293"/>
      <c r="HW86" s="293"/>
      <c r="HX86" s="293"/>
      <c r="HY86" s="293"/>
      <c r="HZ86" s="293"/>
      <c r="IA86" s="293"/>
      <c r="IB86" s="293"/>
      <c r="IC86" s="293"/>
      <c r="ID86" s="293"/>
      <c r="IE86" s="293"/>
      <c r="IF86" s="293"/>
      <c r="IG86" s="293"/>
      <c r="IH86" s="293"/>
      <c r="II86" s="293"/>
      <c r="IJ86" s="293"/>
      <c r="IK86" s="293"/>
      <c r="IL86" s="293"/>
      <c r="IM86" s="293"/>
      <c r="IN86" s="293"/>
      <c r="IO86" s="293"/>
      <c r="IP86" s="293"/>
      <c r="IQ86" s="293"/>
      <c r="IR86" s="293"/>
      <c r="IS86" s="293"/>
      <c r="IT86" s="293"/>
      <c r="IU86" s="293"/>
      <c r="IV86" s="293"/>
    </row>
    <row r="87" spans="1:256" x14ac:dyDescent="0.2">
      <c r="A87" s="318">
        <v>7</v>
      </c>
      <c r="B87" s="293" t="s">
        <v>914</v>
      </c>
      <c r="C87" s="318">
        <v>1</v>
      </c>
      <c r="D87" s="318" t="s">
        <v>915</v>
      </c>
      <c r="E87" s="315"/>
      <c r="F87" s="316">
        <f t="shared" si="4"/>
        <v>0</v>
      </c>
      <c r="G87" s="327"/>
      <c r="H87" s="327"/>
      <c r="I87" s="318"/>
      <c r="J87" s="318"/>
      <c r="K87" s="293"/>
      <c r="L87" s="293"/>
      <c r="M87" s="328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3"/>
      <c r="BC87" s="293"/>
      <c r="BD87" s="293"/>
      <c r="BE87" s="293"/>
      <c r="BF87" s="293"/>
      <c r="BG87" s="293"/>
      <c r="BH87" s="293"/>
      <c r="BI87" s="293"/>
      <c r="BJ87" s="293"/>
      <c r="BK87" s="293"/>
      <c r="BL87" s="293"/>
      <c r="BM87" s="293"/>
      <c r="BN87" s="293"/>
      <c r="BO87" s="293"/>
      <c r="BP87" s="293"/>
      <c r="BQ87" s="293"/>
      <c r="BR87" s="293"/>
      <c r="BS87" s="293"/>
      <c r="BT87" s="293"/>
      <c r="BU87" s="293"/>
      <c r="BV87" s="293"/>
      <c r="BW87" s="293"/>
      <c r="BX87" s="293"/>
      <c r="BY87" s="293"/>
      <c r="BZ87" s="293"/>
      <c r="CA87" s="293"/>
      <c r="CB87" s="293"/>
      <c r="CC87" s="293"/>
      <c r="CD87" s="293"/>
      <c r="CE87" s="293"/>
      <c r="CF87" s="293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3"/>
      <c r="CS87" s="293"/>
      <c r="CT87" s="293"/>
      <c r="CU87" s="293"/>
      <c r="CV87" s="293"/>
      <c r="CW87" s="293"/>
      <c r="CX87" s="293"/>
      <c r="CY87" s="293"/>
      <c r="CZ87" s="293"/>
      <c r="DA87" s="293"/>
      <c r="DB87" s="293"/>
      <c r="DC87" s="293"/>
      <c r="DD87" s="293"/>
      <c r="DE87" s="293"/>
      <c r="DF87" s="293"/>
      <c r="DG87" s="293"/>
      <c r="DH87" s="293"/>
      <c r="DI87" s="293"/>
      <c r="DJ87" s="293"/>
      <c r="DK87" s="293"/>
      <c r="DL87" s="293"/>
      <c r="DM87" s="293"/>
      <c r="DN87" s="293"/>
      <c r="DO87" s="293"/>
      <c r="DP87" s="293"/>
      <c r="DQ87" s="293"/>
      <c r="DR87" s="293"/>
      <c r="DS87" s="293"/>
      <c r="DT87" s="293"/>
      <c r="DU87" s="293"/>
      <c r="DV87" s="293"/>
      <c r="DW87" s="293"/>
      <c r="DX87" s="293"/>
      <c r="DY87" s="293"/>
      <c r="DZ87" s="293"/>
      <c r="EA87" s="293"/>
      <c r="EB87" s="293"/>
      <c r="EC87" s="293"/>
      <c r="ED87" s="293"/>
      <c r="EE87" s="293"/>
      <c r="EF87" s="293"/>
      <c r="EG87" s="293"/>
      <c r="EH87" s="293"/>
      <c r="EI87" s="293"/>
      <c r="EJ87" s="293"/>
      <c r="EK87" s="293"/>
      <c r="EL87" s="293"/>
      <c r="EM87" s="293"/>
      <c r="EN87" s="293"/>
      <c r="EO87" s="293"/>
      <c r="EP87" s="293"/>
      <c r="EQ87" s="293"/>
      <c r="ER87" s="293"/>
      <c r="ES87" s="293"/>
      <c r="ET87" s="293"/>
      <c r="EU87" s="293"/>
      <c r="EV87" s="293"/>
      <c r="EW87" s="293"/>
      <c r="EX87" s="293"/>
      <c r="EY87" s="293"/>
      <c r="EZ87" s="293"/>
      <c r="FA87" s="293"/>
      <c r="FB87" s="293"/>
      <c r="FC87" s="293"/>
      <c r="FD87" s="293"/>
      <c r="FE87" s="293"/>
      <c r="FF87" s="293"/>
      <c r="FG87" s="293"/>
      <c r="FH87" s="293"/>
      <c r="FI87" s="293"/>
      <c r="FJ87" s="293"/>
      <c r="FK87" s="293"/>
      <c r="FL87" s="293"/>
      <c r="FM87" s="293"/>
      <c r="FN87" s="293"/>
      <c r="FO87" s="293"/>
      <c r="FP87" s="293"/>
      <c r="FQ87" s="293"/>
      <c r="FR87" s="293"/>
      <c r="FS87" s="293"/>
      <c r="FT87" s="293"/>
      <c r="FU87" s="293"/>
      <c r="FV87" s="293"/>
      <c r="FW87" s="293"/>
      <c r="FX87" s="293"/>
      <c r="FY87" s="293"/>
      <c r="FZ87" s="293"/>
      <c r="GA87" s="293"/>
      <c r="GB87" s="293"/>
      <c r="GC87" s="293"/>
      <c r="GD87" s="293"/>
      <c r="GE87" s="293"/>
      <c r="GF87" s="293"/>
      <c r="GG87" s="293"/>
      <c r="GH87" s="293"/>
      <c r="GI87" s="293"/>
      <c r="GJ87" s="293"/>
      <c r="GK87" s="293"/>
      <c r="GL87" s="293"/>
      <c r="GM87" s="293"/>
      <c r="GN87" s="293"/>
      <c r="GO87" s="293"/>
      <c r="GP87" s="293"/>
      <c r="GQ87" s="293"/>
      <c r="GR87" s="293"/>
      <c r="GS87" s="293"/>
      <c r="GT87" s="293"/>
      <c r="GU87" s="293"/>
      <c r="GV87" s="293"/>
      <c r="GW87" s="293"/>
      <c r="GX87" s="293"/>
      <c r="GY87" s="293"/>
      <c r="GZ87" s="293"/>
      <c r="HA87" s="293"/>
      <c r="HB87" s="293"/>
      <c r="HC87" s="293"/>
      <c r="HD87" s="293"/>
      <c r="HE87" s="293"/>
      <c r="HF87" s="293"/>
      <c r="HG87" s="293"/>
      <c r="HH87" s="293"/>
      <c r="HI87" s="293"/>
      <c r="HJ87" s="293"/>
      <c r="HK87" s="293"/>
      <c r="HL87" s="293"/>
      <c r="HM87" s="293"/>
      <c r="HN87" s="293"/>
      <c r="HO87" s="293"/>
      <c r="HP87" s="293"/>
      <c r="HQ87" s="293"/>
      <c r="HR87" s="293"/>
      <c r="HS87" s="293"/>
      <c r="HT87" s="293"/>
      <c r="HU87" s="293"/>
      <c r="HV87" s="293"/>
      <c r="HW87" s="293"/>
      <c r="HX87" s="293"/>
      <c r="HY87" s="293"/>
      <c r="HZ87" s="293"/>
      <c r="IA87" s="293"/>
      <c r="IB87" s="293"/>
      <c r="IC87" s="293"/>
      <c r="ID87" s="293"/>
      <c r="IE87" s="293"/>
      <c r="IF87" s="293"/>
      <c r="IG87" s="293"/>
      <c r="IH87" s="293"/>
      <c r="II87" s="293"/>
      <c r="IJ87" s="293"/>
      <c r="IK87" s="293"/>
      <c r="IL87" s="293"/>
      <c r="IM87" s="293"/>
      <c r="IN87" s="293"/>
      <c r="IO87" s="293"/>
      <c r="IP87" s="293"/>
      <c r="IQ87" s="293"/>
      <c r="IR87" s="293"/>
      <c r="IS87" s="293"/>
      <c r="IT87" s="293"/>
      <c r="IU87" s="293"/>
      <c r="IV87" s="293"/>
    </row>
    <row r="88" spans="1:256" ht="25.5" x14ac:dyDescent="0.2">
      <c r="A88" s="373">
        <v>8</v>
      </c>
      <c r="B88" s="358" t="s">
        <v>916</v>
      </c>
      <c r="C88" s="354">
        <v>1</v>
      </c>
      <c r="D88" s="354" t="s">
        <v>917</v>
      </c>
      <c r="E88" s="355"/>
      <c r="F88" s="356">
        <f t="shared" si="4"/>
        <v>0</v>
      </c>
      <c r="G88" s="357"/>
      <c r="H88" s="357"/>
      <c r="I88" s="354" t="s">
        <v>918</v>
      </c>
      <c r="J88" s="354"/>
      <c r="K88" s="374"/>
      <c r="L88" s="374"/>
      <c r="M88" s="375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4"/>
      <c r="AX88" s="374"/>
      <c r="AY88" s="374"/>
      <c r="AZ88" s="374"/>
      <c r="BA88" s="374"/>
      <c r="BB88" s="374"/>
      <c r="BC88" s="374"/>
      <c r="BD88" s="374"/>
      <c r="BE88" s="374"/>
      <c r="BF88" s="374"/>
      <c r="BG88" s="374"/>
      <c r="BH88" s="374"/>
      <c r="BI88" s="374"/>
      <c r="BJ88" s="374"/>
      <c r="BK88" s="374"/>
      <c r="BL88" s="374"/>
      <c r="BM88" s="374"/>
      <c r="BN88" s="374"/>
      <c r="BO88" s="374"/>
      <c r="BP88" s="374"/>
      <c r="BQ88" s="374"/>
      <c r="BR88" s="374"/>
      <c r="BS88" s="374"/>
      <c r="BT88" s="374"/>
      <c r="BU88" s="374"/>
      <c r="BV88" s="374"/>
      <c r="BW88" s="374"/>
      <c r="BX88" s="374"/>
      <c r="BY88" s="374"/>
      <c r="BZ88" s="374"/>
      <c r="CA88" s="374"/>
      <c r="CB88" s="374"/>
      <c r="CC88" s="374"/>
      <c r="CD88" s="374"/>
      <c r="CE88" s="374"/>
      <c r="CF88" s="374"/>
      <c r="CG88" s="374"/>
      <c r="CH88" s="374"/>
      <c r="CI88" s="374"/>
      <c r="CJ88" s="374"/>
      <c r="CK88" s="374"/>
      <c r="CL88" s="374"/>
      <c r="CM88" s="374"/>
      <c r="CN88" s="374"/>
      <c r="CO88" s="374"/>
      <c r="CP88" s="374"/>
      <c r="CQ88" s="374"/>
      <c r="CR88" s="374"/>
      <c r="CS88" s="374"/>
      <c r="CT88" s="374"/>
      <c r="CU88" s="374"/>
      <c r="CV88" s="374"/>
      <c r="CW88" s="374"/>
      <c r="CX88" s="374"/>
      <c r="CY88" s="374"/>
      <c r="CZ88" s="374"/>
      <c r="DA88" s="374"/>
      <c r="DB88" s="374"/>
      <c r="DC88" s="374"/>
      <c r="DD88" s="374"/>
      <c r="DE88" s="374"/>
      <c r="DF88" s="374"/>
      <c r="DG88" s="374"/>
      <c r="DH88" s="374"/>
      <c r="DI88" s="374"/>
      <c r="DJ88" s="374"/>
      <c r="DK88" s="374"/>
      <c r="DL88" s="374"/>
      <c r="DM88" s="374"/>
      <c r="DN88" s="374"/>
      <c r="DO88" s="374"/>
      <c r="DP88" s="374"/>
      <c r="DQ88" s="374"/>
      <c r="DR88" s="374"/>
      <c r="DS88" s="374"/>
      <c r="DT88" s="374"/>
      <c r="DU88" s="374"/>
      <c r="DV88" s="374"/>
      <c r="DW88" s="374"/>
      <c r="DX88" s="374"/>
      <c r="DY88" s="374"/>
      <c r="DZ88" s="374"/>
      <c r="EA88" s="374"/>
      <c r="EB88" s="374"/>
      <c r="EC88" s="374"/>
      <c r="ED88" s="374"/>
      <c r="EE88" s="374"/>
      <c r="EF88" s="374"/>
      <c r="EG88" s="374"/>
      <c r="EH88" s="374"/>
      <c r="EI88" s="374"/>
      <c r="EJ88" s="374"/>
      <c r="EK88" s="374"/>
      <c r="EL88" s="374"/>
      <c r="EM88" s="374"/>
      <c r="EN88" s="374"/>
      <c r="EO88" s="374"/>
      <c r="EP88" s="374"/>
      <c r="EQ88" s="374"/>
      <c r="ER88" s="374"/>
      <c r="ES88" s="374"/>
      <c r="ET88" s="374"/>
      <c r="EU88" s="374"/>
      <c r="EV88" s="374"/>
      <c r="EW88" s="374"/>
      <c r="EX88" s="374"/>
      <c r="EY88" s="374"/>
      <c r="EZ88" s="374"/>
      <c r="FA88" s="374"/>
      <c r="FB88" s="374"/>
      <c r="FC88" s="374"/>
      <c r="FD88" s="374"/>
      <c r="FE88" s="374"/>
      <c r="FF88" s="374"/>
      <c r="FG88" s="374"/>
      <c r="FH88" s="374"/>
      <c r="FI88" s="374"/>
      <c r="FJ88" s="374"/>
      <c r="FK88" s="374"/>
      <c r="FL88" s="374"/>
      <c r="FM88" s="374"/>
      <c r="FN88" s="374"/>
      <c r="FO88" s="374"/>
      <c r="FP88" s="374"/>
      <c r="FQ88" s="374"/>
      <c r="FR88" s="374"/>
      <c r="FS88" s="374"/>
      <c r="FT88" s="374"/>
      <c r="FU88" s="374"/>
      <c r="FV88" s="374"/>
      <c r="FW88" s="374"/>
      <c r="FX88" s="374"/>
      <c r="FY88" s="374"/>
      <c r="FZ88" s="374"/>
      <c r="GA88" s="374"/>
      <c r="GB88" s="374"/>
      <c r="GC88" s="374"/>
      <c r="GD88" s="374"/>
      <c r="GE88" s="374"/>
      <c r="GF88" s="374"/>
      <c r="GG88" s="374"/>
      <c r="GH88" s="374"/>
      <c r="GI88" s="374"/>
      <c r="GJ88" s="374"/>
      <c r="GK88" s="374"/>
      <c r="GL88" s="374"/>
      <c r="GM88" s="374"/>
      <c r="GN88" s="374"/>
      <c r="GO88" s="374"/>
      <c r="GP88" s="374"/>
      <c r="GQ88" s="374"/>
      <c r="GR88" s="374"/>
      <c r="GS88" s="374"/>
      <c r="GT88" s="374"/>
      <c r="GU88" s="374"/>
      <c r="GV88" s="374"/>
      <c r="GW88" s="374"/>
      <c r="GX88" s="374"/>
      <c r="GY88" s="374"/>
      <c r="GZ88" s="374"/>
      <c r="HA88" s="374"/>
      <c r="HB88" s="374"/>
      <c r="HC88" s="374"/>
      <c r="HD88" s="374"/>
      <c r="HE88" s="374"/>
      <c r="HF88" s="374"/>
      <c r="HG88" s="374"/>
      <c r="HH88" s="374"/>
      <c r="HI88" s="374"/>
      <c r="HJ88" s="374"/>
      <c r="HK88" s="374"/>
      <c r="HL88" s="374"/>
      <c r="HM88" s="374"/>
      <c r="HN88" s="374"/>
      <c r="HO88" s="374"/>
      <c r="HP88" s="374"/>
      <c r="HQ88" s="374"/>
      <c r="HR88" s="374"/>
      <c r="HS88" s="374"/>
      <c r="HT88" s="374"/>
      <c r="HU88" s="374"/>
      <c r="HV88" s="374"/>
      <c r="HW88" s="374"/>
      <c r="HX88" s="374"/>
      <c r="HY88" s="374"/>
      <c r="HZ88" s="374"/>
      <c r="IA88" s="374"/>
      <c r="IB88" s="374"/>
      <c r="IC88" s="374"/>
      <c r="ID88" s="374"/>
      <c r="IE88" s="374"/>
      <c r="IF88" s="374"/>
      <c r="IG88" s="374"/>
      <c r="IH88" s="374"/>
      <c r="II88" s="374"/>
      <c r="IJ88" s="374"/>
      <c r="IK88" s="374"/>
      <c r="IL88" s="374"/>
      <c r="IM88" s="374"/>
      <c r="IN88" s="374"/>
      <c r="IO88" s="374"/>
      <c r="IP88" s="374"/>
      <c r="IQ88" s="374"/>
      <c r="IR88" s="374"/>
      <c r="IS88" s="374"/>
      <c r="IT88" s="374"/>
      <c r="IU88" s="374"/>
      <c r="IV88" s="374"/>
    </row>
    <row r="89" spans="1:256" ht="25.5" x14ac:dyDescent="0.2">
      <c r="A89" s="294">
        <v>9</v>
      </c>
      <c r="B89" s="293" t="s">
        <v>849</v>
      </c>
      <c r="C89" s="318">
        <v>1</v>
      </c>
      <c r="D89" s="318" t="s">
        <v>919</v>
      </c>
      <c r="E89" s="315"/>
      <c r="F89" s="316">
        <f t="shared" si="4"/>
        <v>0</v>
      </c>
      <c r="G89" s="327"/>
      <c r="H89" s="327"/>
      <c r="I89" s="318"/>
      <c r="J89" s="318"/>
      <c r="K89" s="293"/>
      <c r="L89" s="293"/>
      <c r="M89" s="328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3"/>
      <c r="CS89" s="293"/>
      <c r="CT89" s="293"/>
      <c r="CU89" s="293"/>
      <c r="CV89" s="293"/>
      <c r="CW89" s="293"/>
      <c r="CX89" s="293"/>
      <c r="CY89" s="293"/>
      <c r="CZ89" s="293"/>
      <c r="DA89" s="293"/>
      <c r="DB89" s="293"/>
      <c r="DC89" s="293"/>
      <c r="DD89" s="293"/>
      <c r="DE89" s="293"/>
      <c r="DF89" s="293"/>
      <c r="DG89" s="293"/>
      <c r="DH89" s="293"/>
      <c r="DI89" s="293"/>
      <c r="DJ89" s="293"/>
      <c r="DK89" s="293"/>
      <c r="DL89" s="293"/>
      <c r="DM89" s="293"/>
      <c r="DN89" s="293"/>
      <c r="DO89" s="293"/>
      <c r="DP89" s="293"/>
      <c r="DQ89" s="293"/>
      <c r="DR89" s="293"/>
      <c r="DS89" s="293"/>
      <c r="DT89" s="293"/>
      <c r="DU89" s="293"/>
      <c r="DV89" s="293"/>
      <c r="DW89" s="293"/>
      <c r="DX89" s="293"/>
      <c r="DY89" s="293"/>
      <c r="DZ89" s="293"/>
      <c r="EA89" s="293"/>
      <c r="EB89" s="293"/>
      <c r="EC89" s="293"/>
      <c r="ED89" s="293"/>
      <c r="EE89" s="293"/>
      <c r="EF89" s="293"/>
      <c r="EG89" s="293"/>
      <c r="EH89" s="293"/>
      <c r="EI89" s="293"/>
      <c r="EJ89" s="293"/>
      <c r="EK89" s="293"/>
      <c r="EL89" s="293"/>
      <c r="EM89" s="293"/>
      <c r="EN89" s="293"/>
      <c r="EO89" s="293"/>
      <c r="EP89" s="293"/>
      <c r="EQ89" s="293"/>
      <c r="ER89" s="293"/>
      <c r="ES89" s="293"/>
      <c r="ET89" s="293"/>
      <c r="EU89" s="293"/>
      <c r="EV89" s="293"/>
      <c r="EW89" s="293"/>
      <c r="EX89" s="293"/>
      <c r="EY89" s="293"/>
      <c r="EZ89" s="293"/>
      <c r="FA89" s="293"/>
      <c r="FB89" s="293"/>
      <c r="FC89" s="293"/>
      <c r="FD89" s="293"/>
      <c r="FE89" s="293"/>
      <c r="FF89" s="293"/>
      <c r="FG89" s="293"/>
      <c r="FH89" s="293"/>
      <c r="FI89" s="293"/>
      <c r="FJ89" s="293"/>
      <c r="FK89" s="293"/>
      <c r="FL89" s="293"/>
      <c r="FM89" s="293"/>
      <c r="FN89" s="293"/>
      <c r="FO89" s="293"/>
      <c r="FP89" s="293"/>
      <c r="FQ89" s="293"/>
      <c r="FR89" s="293"/>
      <c r="FS89" s="293"/>
      <c r="FT89" s="293"/>
      <c r="FU89" s="293"/>
      <c r="FV89" s="293"/>
      <c r="FW89" s="293"/>
      <c r="FX89" s="293"/>
      <c r="FY89" s="293"/>
      <c r="FZ89" s="293"/>
      <c r="GA89" s="293"/>
      <c r="GB89" s="293"/>
      <c r="GC89" s="293"/>
      <c r="GD89" s="293"/>
      <c r="GE89" s="293"/>
      <c r="GF89" s="293"/>
      <c r="GG89" s="293"/>
      <c r="GH89" s="293"/>
      <c r="GI89" s="293"/>
      <c r="GJ89" s="293"/>
      <c r="GK89" s="293"/>
      <c r="GL89" s="293"/>
      <c r="GM89" s="293"/>
      <c r="GN89" s="293"/>
      <c r="GO89" s="293"/>
      <c r="GP89" s="293"/>
      <c r="GQ89" s="293"/>
      <c r="GR89" s="293"/>
      <c r="GS89" s="293"/>
      <c r="GT89" s="293"/>
      <c r="GU89" s="293"/>
      <c r="GV89" s="293"/>
      <c r="GW89" s="293"/>
      <c r="GX89" s="293"/>
      <c r="GY89" s="293"/>
      <c r="GZ89" s="293"/>
      <c r="HA89" s="293"/>
      <c r="HB89" s="293"/>
      <c r="HC89" s="293"/>
      <c r="HD89" s="293"/>
      <c r="HE89" s="293"/>
      <c r="HF89" s="293"/>
      <c r="HG89" s="293"/>
      <c r="HH89" s="293"/>
      <c r="HI89" s="293"/>
      <c r="HJ89" s="293"/>
      <c r="HK89" s="293"/>
      <c r="HL89" s="293"/>
      <c r="HM89" s="293"/>
      <c r="HN89" s="293"/>
      <c r="HO89" s="293"/>
      <c r="HP89" s="293"/>
      <c r="HQ89" s="293"/>
      <c r="HR89" s="293"/>
      <c r="HS89" s="293"/>
      <c r="HT89" s="293"/>
      <c r="HU89" s="293"/>
      <c r="HV89" s="293"/>
      <c r="HW89" s="293"/>
      <c r="HX89" s="293"/>
      <c r="HY89" s="293"/>
      <c r="HZ89" s="293"/>
      <c r="IA89" s="293"/>
      <c r="IB89" s="293"/>
      <c r="IC89" s="293"/>
      <c r="ID89" s="293"/>
      <c r="IE89" s="293"/>
      <c r="IF89" s="293"/>
      <c r="IG89" s="293"/>
      <c r="IH89" s="293"/>
      <c r="II89" s="293"/>
      <c r="IJ89" s="293"/>
      <c r="IK89" s="293"/>
      <c r="IL89" s="293"/>
      <c r="IM89" s="293"/>
      <c r="IN89" s="293"/>
      <c r="IO89" s="293"/>
      <c r="IP89" s="293"/>
      <c r="IQ89" s="293"/>
      <c r="IR89" s="293"/>
      <c r="IS89" s="293"/>
      <c r="IT89" s="293"/>
      <c r="IU89" s="293"/>
      <c r="IV89" s="293"/>
    </row>
    <row r="90" spans="1:256" x14ac:dyDescent="0.2">
      <c r="A90" s="294"/>
      <c r="B90" s="293"/>
      <c r="C90" s="318"/>
      <c r="D90" s="318"/>
      <c r="E90" s="318"/>
      <c r="F90" s="318"/>
      <c r="G90" s="327"/>
      <c r="H90" s="327"/>
      <c r="I90" s="318"/>
      <c r="J90" s="318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  <c r="BH90" s="293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3"/>
      <c r="CS90" s="293"/>
      <c r="CT90" s="293"/>
      <c r="CU90" s="293"/>
      <c r="CV90" s="293"/>
      <c r="CW90" s="293"/>
      <c r="CX90" s="293"/>
      <c r="CY90" s="293"/>
      <c r="CZ90" s="293"/>
      <c r="DA90" s="293"/>
      <c r="DB90" s="293"/>
      <c r="DC90" s="293"/>
      <c r="DD90" s="293"/>
      <c r="DE90" s="293"/>
      <c r="DF90" s="293"/>
      <c r="DG90" s="293"/>
      <c r="DH90" s="293"/>
      <c r="DI90" s="293"/>
      <c r="DJ90" s="293"/>
      <c r="DK90" s="293"/>
      <c r="DL90" s="293"/>
      <c r="DM90" s="293"/>
      <c r="DN90" s="293"/>
      <c r="DO90" s="293"/>
      <c r="DP90" s="293"/>
      <c r="DQ90" s="293"/>
      <c r="DR90" s="293"/>
      <c r="DS90" s="293"/>
      <c r="DT90" s="293"/>
      <c r="DU90" s="293"/>
      <c r="DV90" s="293"/>
      <c r="DW90" s="293"/>
      <c r="DX90" s="293"/>
      <c r="DY90" s="293"/>
      <c r="DZ90" s="293"/>
      <c r="EA90" s="293"/>
      <c r="EB90" s="293"/>
      <c r="EC90" s="293"/>
      <c r="ED90" s="293"/>
      <c r="EE90" s="293"/>
      <c r="EF90" s="293"/>
      <c r="EG90" s="293"/>
      <c r="EH90" s="293"/>
      <c r="EI90" s="293"/>
      <c r="EJ90" s="293"/>
      <c r="EK90" s="293"/>
      <c r="EL90" s="293"/>
      <c r="EM90" s="293"/>
      <c r="EN90" s="293"/>
      <c r="EO90" s="293"/>
      <c r="EP90" s="293"/>
      <c r="EQ90" s="293"/>
      <c r="ER90" s="293"/>
      <c r="ES90" s="293"/>
      <c r="ET90" s="293"/>
      <c r="EU90" s="293"/>
      <c r="EV90" s="293"/>
      <c r="EW90" s="293"/>
      <c r="EX90" s="293"/>
      <c r="EY90" s="293"/>
      <c r="EZ90" s="293"/>
      <c r="FA90" s="293"/>
      <c r="FB90" s="293"/>
      <c r="FC90" s="293"/>
      <c r="FD90" s="293"/>
      <c r="FE90" s="293"/>
      <c r="FF90" s="293"/>
      <c r="FG90" s="293"/>
      <c r="FH90" s="293"/>
      <c r="FI90" s="293"/>
      <c r="FJ90" s="293"/>
      <c r="FK90" s="293"/>
      <c r="FL90" s="293"/>
      <c r="FM90" s="293"/>
      <c r="FN90" s="293"/>
      <c r="FO90" s="293"/>
      <c r="FP90" s="293"/>
      <c r="FQ90" s="293"/>
      <c r="FR90" s="293"/>
      <c r="FS90" s="293"/>
      <c r="FT90" s="293"/>
      <c r="FU90" s="293"/>
      <c r="FV90" s="293"/>
      <c r="FW90" s="293"/>
      <c r="FX90" s="293"/>
      <c r="FY90" s="293"/>
      <c r="FZ90" s="293"/>
      <c r="GA90" s="293"/>
      <c r="GB90" s="293"/>
      <c r="GC90" s="293"/>
      <c r="GD90" s="293"/>
      <c r="GE90" s="293"/>
      <c r="GF90" s="293"/>
      <c r="GG90" s="293"/>
      <c r="GH90" s="293"/>
      <c r="GI90" s="293"/>
      <c r="GJ90" s="293"/>
      <c r="GK90" s="293"/>
      <c r="GL90" s="293"/>
      <c r="GM90" s="293"/>
      <c r="GN90" s="293"/>
      <c r="GO90" s="293"/>
      <c r="GP90" s="293"/>
      <c r="GQ90" s="293"/>
      <c r="GR90" s="293"/>
      <c r="GS90" s="293"/>
      <c r="GT90" s="293"/>
      <c r="GU90" s="293"/>
      <c r="GV90" s="293"/>
      <c r="GW90" s="293"/>
      <c r="GX90" s="293"/>
      <c r="GY90" s="293"/>
      <c r="GZ90" s="293"/>
      <c r="HA90" s="293"/>
      <c r="HB90" s="293"/>
      <c r="HC90" s="293"/>
      <c r="HD90" s="293"/>
      <c r="HE90" s="293"/>
      <c r="HF90" s="293"/>
      <c r="HG90" s="293"/>
      <c r="HH90" s="293"/>
      <c r="HI90" s="293"/>
      <c r="HJ90" s="293"/>
      <c r="HK90" s="293"/>
      <c r="HL90" s="293"/>
      <c r="HM90" s="293"/>
      <c r="HN90" s="293"/>
      <c r="HO90" s="293"/>
      <c r="HP90" s="293"/>
      <c r="HQ90" s="293"/>
      <c r="HR90" s="293"/>
      <c r="HS90" s="293"/>
      <c r="HT90" s="293"/>
      <c r="HU90" s="293"/>
      <c r="HV90" s="293"/>
      <c r="HW90" s="293"/>
      <c r="HX90" s="293"/>
      <c r="HY90" s="293"/>
      <c r="HZ90" s="293"/>
      <c r="IA90" s="293"/>
      <c r="IB90" s="293"/>
      <c r="IC90" s="293"/>
      <c r="ID90" s="293"/>
      <c r="IE90" s="293"/>
      <c r="IF90" s="293"/>
      <c r="IG90" s="293"/>
      <c r="IH90" s="293"/>
      <c r="II90" s="293"/>
      <c r="IJ90" s="293"/>
      <c r="IK90" s="293"/>
      <c r="IL90" s="293"/>
      <c r="IM90" s="293"/>
      <c r="IN90" s="293"/>
      <c r="IO90" s="293"/>
      <c r="IP90" s="293"/>
      <c r="IQ90" s="293"/>
      <c r="IR90" s="293"/>
      <c r="IS90" s="293"/>
      <c r="IT90" s="293"/>
      <c r="IU90" s="293"/>
      <c r="IV90" s="293"/>
    </row>
    <row r="91" spans="1:256" x14ac:dyDescent="0.2">
      <c r="A91" s="294"/>
      <c r="B91" s="293"/>
      <c r="C91" s="318"/>
      <c r="D91" s="318"/>
      <c r="E91" s="318"/>
      <c r="F91" s="318"/>
      <c r="G91" s="327"/>
      <c r="H91" s="327"/>
      <c r="I91" s="318"/>
      <c r="J91" s="318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293"/>
      <c r="DG91" s="293"/>
      <c r="DH91" s="293"/>
      <c r="DI91" s="293"/>
      <c r="DJ91" s="293"/>
      <c r="DK91" s="293"/>
      <c r="DL91" s="293"/>
      <c r="DM91" s="293"/>
      <c r="DN91" s="293"/>
      <c r="DO91" s="293"/>
      <c r="DP91" s="293"/>
      <c r="DQ91" s="293"/>
      <c r="DR91" s="293"/>
      <c r="DS91" s="293"/>
      <c r="DT91" s="293"/>
      <c r="DU91" s="293"/>
      <c r="DV91" s="293"/>
      <c r="DW91" s="293"/>
      <c r="DX91" s="293"/>
      <c r="DY91" s="293"/>
      <c r="DZ91" s="293"/>
      <c r="EA91" s="293"/>
      <c r="EB91" s="293"/>
      <c r="EC91" s="293"/>
      <c r="ED91" s="293"/>
      <c r="EE91" s="293"/>
      <c r="EF91" s="293"/>
      <c r="EG91" s="293"/>
      <c r="EH91" s="293"/>
      <c r="EI91" s="293"/>
      <c r="EJ91" s="293"/>
      <c r="EK91" s="293"/>
      <c r="EL91" s="293"/>
      <c r="EM91" s="293"/>
      <c r="EN91" s="293"/>
      <c r="EO91" s="293"/>
      <c r="EP91" s="293"/>
      <c r="EQ91" s="293"/>
      <c r="ER91" s="293"/>
      <c r="ES91" s="293"/>
      <c r="ET91" s="293"/>
      <c r="EU91" s="293"/>
      <c r="EV91" s="293"/>
      <c r="EW91" s="293"/>
      <c r="EX91" s="293"/>
      <c r="EY91" s="293"/>
      <c r="EZ91" s="293"/>
      <c r="FA91" s="293"/>
      <c r="FB91" s="293"/>
      <c r="FC91" s="293"/>
      <c r="FD91" s="293"/>
      <c r="FE91" s="293"/>
      <c r="FF91" s="293"/>
      <c r="FG91" s="293"/>
      <c r="FH91" s="293"/>
      <c r="FI91" s="293"/>
      <c r="FJ91" s="293"/>
      <c r="FK91" s="293"/>
      <c r="FL91" s="293"/>
      <c r="FM91" s="293"/>
      <c r="FN91" s="293"/>
      <c r="FO91" s="293"/>
      <c r="FP91" s="293"/>
      <c r="FQ91" s="293"/>
      <c r="FR91" s="293"/>
      <c r="FS91" s="293"/>
      <c r="FT91" s="293"/>
      <c r="FU91" s="293"/>
      <c r="FV91" s="293"/>
      <c r="FW91" s="293"/>
      <c r="FX91" s="293"/>
      <c r="FY91" s="293"/>
      <c r="FZ91" s="293"/>
      <c r="GA91" s="293"/>
      <c r="GB91" s="293"/>
      <c r="GC91" s="293"/>
      <c r="GD91" s="293"/>
      <c r="GE91" s="293"/>
      <c r="GF91" s="293"/>
      <c r="GG91" s="293"/>
      <c r="GH91" s="293"/>
      <c r="GI91" s="293"/>
      <c r="GJ91" s="293"/>
      <c r="GK91" s="293"/>
      <c r="GL91" s="293"/>
      <c r="GM91" s="293"/>
      <c r="GN91" s="293"/>
      <c r="GO91" s="293"/>
      <c r="GP91" s="293"/>
      <c r="GQ91" s="293"/>
      <c r="GR91" s="293"/>
      <c r="GS91" s="293"/>
      <c r="GT91" s="293"/>
      <c r="GU91" s="293"/>
      <c r="GV91" s="293"/>
      <c r="GW91" s="293"/>
      <c r="GX91" s="293"/>
      <c r="GY91" s="293"/>
      <c r="GZ91" s="293"/>
      <c r="HA91" s="293"/>
      <c r="HB91" s="293"/>
      <c r="HC91" s="293"/>
      <c r="HD91" s="293"/>
      <c r="HE91" s="293"/>
      <c r="HF91" s="293"/>
      <c r="HG91" s="293"/>
      <c r="HH91" s="293"/>
      <c r="HI91" s="293"/>
      <c r="HJ91" s="293"/>
      <c r="HK91" s="293"/>
      <c r="HL91" s="293"/>
      <c r="HM91" s="293"/>
      <c r="HN91" s="293"/>
      <c r="HO91" s="293"/>
      <c r="HP91" s="293"/>
      <c r="HQ91" s="293"/>
      <c r="HR91" s="293"/>
      <c r="HS91" s="293"/>
      <c r="HT91" s="293"/>
      <c r="HU91" s="293"/>
      <c r="HV91" s="293"/>
      <c r="HW91" s="293"/>
      <c r="HX91" s="293"/>
      <c r="HY91" s="293"/>
      <c r="HZ91" s="293"/>
      <c r="IA91" s="293"/>
      <c r="IB91" s="293"/>
      <c r="IC91" s="293"/>
      <c r="ID91" s="293"/>
      <c r="IE91" s="293"/>
      <c r="IF91" s="293"/>
      <c r="IG91" s="293"/>
      <c r="IH91" s="293"/>
      <c r="II91" s="293"/>
      <c r="IJ91" s="293"/>
      <c r="IK91" s="293"/>
      <c r="IL91" s="293"/>
      <c r="IM91" s="293"/>
      <c r="IN91" s="293"/>
      <c r="IO91" s="293"/>
      <c r="IP91" s="293"/>
      <c r="IQ91" s="293"/>
      <c r="IR91" s="293"/>
      <c r="IS91" s="293"/>
      <c r="IT91" s="293"/>
      <c r="IU91" s="293"/>
      <c r="IV91" s="293"/>
    </row>
    <row r="92" spans="1:256" x14ac:dyDescent="0.2">
      <c r="A92" s="294"/>
      <c r="B92" s="293"/>
      <c r="C92" s="318"/>
      <c r="D92" s="318"/>
      <c r="E92" s="318"/>
      <c r="F92" s="318"/>
      <c r="G92" s="327"/>
      <c r="H92" s="327"/>
      <c r="I92" s="318"/>
      <c r="J92" s="318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  <c r="CS92" s="293"/>
      <c r="CT92" s="293"/>
      <c r="CU92" s="293"/>
      <c r="CV92" s="293"/>
      <c r="CW92" s="293"/>
      <c r="CX92" s="293"/>
      <c r="CY92" s="293"/>
      <c r="CZ92" s="293"/>
      <c r="DA92" s="293"/>
      <c r="DB92" s="293"/>
      <c r="DC92" s="293"/>
      <c r="DD92" s="293"/>
      <c r="DE92" s="293"/>
      <c r="DF92" s="293"/>
      <c r="DG92" s="293"/>
      <c r="DH92" s="293"/>
      <c r="DI92" s="293"/>
      <c r="DJ92" s="293"/>
      <c r="DK92" s="293"/>
      <c r="DL92" s="293"/>
      <c r="DM92" s="293"/>
      <c r="DN92" s="293"/>
      <c r="DO92" s="293"/>
      <c r="DP92" s="293"/>
      <c r="DQ92" s="293"/>
      <c r="DR92" s="293"/>
      <c r="DS92" s="293"/>
      <c r="DT92" s="293"/>
      <c r="DU92" s="293"/>
      <c r="DV92" s="293"/>
      <c r="DW92" s="293"/>
      <c r="DX92" s="293"/>
      <c r="DY92" s="293"/>
      <c r="DZ92" s="293"/>
      <c r="EA92" s="293"/>
      <c r="EB92" s="293"/>
      <c r="EC92" s="293"/>
      <c r="ED92" s="293"/>
      <c r="EE92" s="293"/>
      <c r="EF92" s="293"/>
      <c r="EG92" s="293"/>
      <c r="EH92" s="293"/>
      <c r="EI92" s="293"/>
      <c r="EJ92" s="293"/>
      <c r="EK92" s="293"/>
      <c r="EL92" s="293"/>
      <c r="EM92" s="293"/>
      <c r="EN92" s="293"/>
      <c r="EO92" s="293"/>
      <c r="EP92" s="293"/>
      <c r="EQ92" s="293"/>
      <c r="ER92" s="293"/>
      <c r="ES92" s="293"/>
      <c r="ET92" s="293"/>
      <c r="EU92" s="293"/>
      <c r="EV92" s="293"/>
      <c r="EW92" s="293"/>
      <c r="EX92" s="293"/>
      <c r="EY92" s="293"/>
      <c r="EZ92" s="293"/>
      <c r="FA92" s="293"/>
      <c r="FB92" s="293"/>
      <c r="FC92" s="293"/>
      <c r="FD92" s="293"/>
      <c r="FE92" s="293"/>
      <c r="FF92" s="293"/>
      <c r="FG92" s="293"/>
      <c r="FH92" s="293"/>
      <c r="FI92" s="293"/>
      <c r="FJ92" s="293"/>
      <c r="FK92" s="293"/>
      <c r="FL92" s="293"/>
      <c r="FM92" s="293"/>
      <c r="FN92" s="293"/>
      <c r="FO92" s="293"/>
      <c r="FP92" s="293"/>
      <c r="FQ92" s="293"/>
      <c r="FR92" s="293"/>
      <c r="FS92" s="293"/>
      <c r="FT92" s="293"/>
      <c r="FU92" s="293"/>
      <c r="FV92" s="293"/>
      <c r="FW92" s="293"/>
      <c r="FX92" s="293"/>
      <c r="FY92" s="293"/>
      <c r="FZ92" s="293"/>
      <c r="GA92" s="293"/>
      <c r="GB92" s="293"/>
      <c r="GC92" s="293"/>
      <c r="GD92" s="293"/>
      <c r="GE92" s="293"/>
      <c r="GF92" s="293"/>
      <c r="GG92" s="293"/>
      <c r="GH92" s="293"/>
      <c r="GI92" s="293"/>
      <c r="GJ92" s="293"/>
      <c r="GK92" s="293"/>
      <c r="GL92" s="293"/>
      <c r="GM92" s="293"/>
      <c r="GN92" s="293"/>
      <c r="GO92" s="293"/>
      <c r="GP92" s="293"/>
      <c r="GQ92" s="293"/>
      <c r="GR92" s="293"/>
      <c r="GS92" s="293"/>
      <c r="GT92" s="293"/>
      <c r="GU92" s="293"/>
      <c r="GV92" s="293"/>
      <c r="GW92" s="293"/>
      <c r="GX92" s="293"/>
      <c r="GY92" s="293"/>
      <c r="GZ92" s="293"/>
      <c r="HA92" s="293"/>
      <c r="HB92" s="293"/>
      <c r="HC92" s="293"/>
      <c r="HD92" s="293"/>
      <c r="HE92" s="293"/>
      <c r="HF92" s="293"/>
      <c r="HG92" s="293"/>
      <c r="HH92" s="293"/>
      <c r="HI92" s="293"/>
      <c r="HJ92" s="293"/>
      <c r="HK92" s="293"/>
      <c r="HL92" s="293"/>
      <c r="HM92" s="293"/>
      <c r="HN92" s="293"/>
      <c r="HO92" s="293"/>
      <c r="HP92" s="293"/>
      <c r="HQ92" s="293"/>
      <c r="HR92" s="293"/>
      <c r="HS92" s="293"/>
      <c r="HT92" s="293"/>
      <c r="HU92" s="293"/>
      <c r="HV92" s="293"/>
      <c r="HW92" s="293"/>
      <c r="HX92" s="293"/>
      <c r="HY92" s="293"/>
      <c r="HZ92" s="293"/>
      <c r="IA92" s="293"/>
      <c r="IB92" s="293"/>
      <c r="IC92" s="293"/>
      <c r="ID92" s="293"/>
      <c r="IE92" s="293"/>
      <c r="IF92" s="293"/>
      <c r="IG92" s="293"/>
      <c r="IH92" s="293"/>
      <c r="II92" s="293"/>
      <c r="IJ92" s="293"/>
      <c r="IK92" s="293"/>
      <c r="IL92" s="293"/>
      <c r="IM92" s="293"/>
      <c r="IN92" s="293"/>
      <c r="IO92" s="293"/>
      <c r="IP92" s="293"/>
      <c r="IQ92" s="293"/>
      <c r="IR92" s="293"/>
      <c r="IS92" s="293"/>
      <c r="IT92" s="293"/>
      <c r="IU92" s="293"/>
      <c r="IV92" s="293"/>
    </row>
    <row r="93" spans="1:256" x14ac:dyDescent="0.2">
      <c r="A93" s="294"/>
      <c r="B93" s="293"/>
      <c r="C93" s="318"/>
      <c r="D93" s="318"/>
      <c r="E93" s="318"/>
      <c r="F93" s="318"/>
      <c r="G93" s="327"/>
      <c r="H93" s="327"/>
      <c r="I93" s="318"/>
      <c r="J93" s="318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3"/>
      <c r="DI93" s="293"/>
      <c r="DJ93" s="293"/>
      <c r="DK93" s="293"/>
      <c r="DL93" s="293"/>
      <c r="DM93" s="293"/>
      <c r="DN93" s="293"/>
      <c r="DO93" s="293"/>
      <c r="DP93" s="293"/>
      <c r="DQ93" s="293"/>
      <c r="DR93" s="293"/>
      <c r="DS93" s="293"/>
      <c r="DT93" s="293"/>
      <c r="DU93" s="293"/>
      <c r="DV93" s="293"/>
      <c r="DW93" s="293"/>
      <c r="DX93" s="293"/>
      <c r="DY93" s="293"/>
      <c r="DZ93" s="293"/>
      <c r="EA93" s="293"/>
      <c r="EB93" s="293"/>
      <c r="EC93" s="293"/>
      <c r="ED93" s="293"/>
      <c r="EE93" s="293"/>
      <c r="EF93" s="293"/>
      <c r="EG93" s="293"/>
      <c r="EH93" s="293"/>
      <c r="EI93" s="293"/>
      <c r="EJ93" s="293"/>
      <c r="EK93" s="293"/>
      <c r="EL93" s="293"/>
      <c r="EM93" s="293"/>
      <c r="EN93" s="293"/>
      <c r="EO93" s="293"/>
      <c r="EP93" s="293"/>
      <c r="EQ93" s="293"/>
      <c r="ER93" s="293"/>
      <c r="ES93" s="293"/>
      <c r="ET93" s="293"/>
      <c r="EU93" s="293"/>
      <c r="EV93" s="293"/>
      <c r="EW93" s="293"/>
      <c r="EX93" s="293"/>
      <c r="EY93" s="293"/>
      <c r="EZ93" s="293"/>
      <c r="FA93" s="293"/>
      <c r="FB93" s="293"/>
      <c r="FC93" s="293"/>
      <c r="FD93" s="293"/>
      <c r="FE93" s="293"/>
      <c r="FF93" s="293"/>
      <c r="FG93" s="293"/>
      <c r="FH93" s="293"/>
      <c r="FI93" s="293"/>
      <c r="FJ93" s="293"/>
      <c r="FK93" s="293"/>
      <c r="FL93" s="293"/>
      <c r="FM93" s="293"/>
      <c r="FN93" s="293"/>
      <c r="FO93" s="293"/>
      <c r="FP93" s="293"/>
      <c r="FQ93" s="293"/>
      <c r="FR93" s="293"/>
      <c r="FS93" s="293"/>
      <c r="FT93" s="293"/>
      <c r="FU93" s="293"/>
      <c r="FV93" s="293"/>
      <c r="FW93" s="293"/>
      <c r="FX93" s="293"/>
      <c r="FY93" s="293"/>
      <c r="FZ93" s="293"/>
      <c r="GA93" s="293"/>
      <c r="GB93" s="293"/>
      <c r="GC93" s="293"/>
      <c r="GD93" s="293"/>
      <c r="GE93" s="293"/>
      <c r="GF93" s="293"/>
      <c r="GG93" s="293"/>
      <c r="GH93" s="293"/>
      <c r="GI93" s="293"/>
      <c r="GJ93" s="293"/>
      <c r="GK93" s="293"/>
      <c r="GL93" s="293"/>
      <c r="GM93" s="293"/>
      <c r="GN93" s="293"/>
      <c r="GO93" s="293"/>
      <c r="GP93" s="293"/>
      <c r="GQ93" s="293"/>
      <c r="GR93" s="293"/>
      <c r="GS93" s="293"/>
      <c r="GT93" s="293"/>
      <c r="GU93" s="293"/>
      <c r="GV93" s="293"/>
      <c r="GW93" s="293"/>
      <c r="GX93" s="293"/>
      <c r="GY93" s="293"/>
      <c r="GZ93" s="293"/>
      <c r="HA93" s="293"/>
      <c r="HB93" s="293"/>
      <c r="HC93" s="293"/>
      <c r="HD93" s="293"/>
      <c r="HE93" s="293"/>
      <c r="HF93" s="293"/>
      <c r="HG93" s="293"/>
      <c r="HH93" s="293"/>
      <c r="HI93" s="293"/>
      <c r="HJ93" s="293"/>
      <c r="HK93" s="293"/>
      <c r="HL93" s="293"/>
      <c r="HM93" s="293"/>
      <c r="HN93" s="293"/>
      <c r="HO93" s="293"/>
      <c r="HP93" s="293"/>
      <c r="HQ93" s="293"/>
      <c r="HR93" s="293"/>
      <c r="HS93" s="293"/>
      <c r="HT93" s="293"/>
      <c r="HU93" s="293"/>
      <c r="HV93" s="293"/>
      <c r="HW93" s="293"/>
      <c r="HX93" s="293"/>
      <c r="HY93" s="293"/>
      <c r="HZ93" s="293"/>
      <c r="IA93" s="293"/>
      <c r="IB93" s="293"/>
      <c r="IC93" s="293"/>
      <c r="ID93" s="293"/>
      <c r="IE93" s="293"/>
      <c r="IF93" s="293"/>
      <c r="IG93" s="293"/>
      <c r="IH93" s="293"/>
      <c r="II93" s="293"/>
      <c r="IJ93" s="293"/>
      <c r="IK93" s="293"/>
      <c r="IL93" s="293"/>
      <c r="IM93" s="293"/>
      <c r="IN93" s="293"/>
      <c r="IO93" s="293"/>
      <c r="IP93" s="293"/>
      <c r="IQ93" s="293"/>
      <c r="IR93" s="293"/>
      <c r="IS93" s="293"/>
      <c r="IT93" s="293"/>
      <c r="IU93" s="293"/>
      <c r="IV93" s="293"/>
    </row>
    <row r="94" spans="1:256" x14ac:dyDescent="0.2">
      <c r="A94" s="294"/>
      <c r="B94" s="293"/>
      <c r="C94" s="318"/>
      <c r="D94" s="318"/>
      <c r="E94" s="318"/>
      <c r="F94" s="318"/>
      <c r="G94" s="327"/>
      <c r="H94" s="327"/>
      <c r="I94" s="318"/>
      <c r="J94" s="318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3"/>
      <c r="BC94" s="293"/>
      <c r="BD94" s="293"/>
      <c r="BE94" s="293"/>
      <c r="BF94" s="293"/>
      <c r="BG94" s="293"/>
      <c r="BH94" s="293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  <c r="CS94" s="293"/>
      <c r="CT94" s="293"/>
      <c r="CU94" s="293"/>
      <c r="CV94" s="293"/>
      <c r="CW94" s="293"/>
      <c r="CX94" s="293"/>
      <c r="CY94" s="293"/>
      <c r="CZ94" s="293"/>
      <c r="DA94" s="293"/>
      <c r="DB94" s="293"/>
      <c r="DC94" s="293"/>
      <c r="DD94" s="293"/>
      <c r="DE94" s="293"/>
      <c r="DF94" s="293"/>
      <c r="DG94" s="293"/>
      <c r="DH94" s="293"/>
      <c r="DI94" s="293"/>
      <c r="DJ94" s="293"/>
      <c r="DK94" s="293"/>
      <c r="DL94" s="293"/>
      <c r="DM94" s="293"/>
      <c r="DN94" s="293"/>
      <c r="DO94" s="293"/>
      <c r="DP94" s="293"/>
      <c r="DQ94" s="293"/>
      <c r="DR94" s="293"/>
      <c r="DS94" s="293"/>
      <c r="DT94" s="293"/>
      <c r="DU94" s="293"/>
      <c r="DV94" s="293"/>
      <c r="DW94" s="293"/>
      <c r="DX94" s="293"/>
      <c r="DY94" s="293"/>
      <c r="DZ94" s="293"/>
      <c r="EA94" s="293"/>
      <c r="EB94" s="293"/>
      <c r="EC94" s="293"/>
      <c r="ED94" s="293"/>
      <c r="EE94" s="293"/>
      <c r="EF94" s="293"/>
      <c r="EG94" s="293"/>
      <c r="EH94" s="293"/>
      <c r="EI94" s="293"/>
      <c r="EJ94" s="293"/>
      <c r="EK94" s="293"/>
      <c r="EL94" s="293"/>
      <c r="EM94" s="293"/>
      <c r="EN94" s="293"/>
      <c r="EO94" s="293"/>
      <c r="EP94" s="293"/>
      <c r="EQ94" s="293"/>
      <c r="ER94" s="293"/>
      <c r="ES94" s="293"/>
      <c r="ET94" s="293"/>
      <c r="EU94" s="293"/>
      <c r="EV94" s="293"/>
      <c r="EW94" s="293"/>
      <c r="EX94" s="293"/>
      <c r="EY94" s="293"/>
      <c r="EZ94" s="293"/>
      <c r="FA94" s="293"/>
      <c r="FB94" s="293"/>
      <c r="FC94" s="293"/>
      <c r="FD94" s="293"/>
      <c r="FE94" s="293"/>
      <c r="FF94" s="293"/>
      <c r="FG94" s="293"/>
      <c r="FH94" s="293"/>
      <c r="FI94" s="293"/>
      <c r="FJ94" s="293"/>
      <c r="FK94" s="293"/>
      <c r="FL94" s="293"/>
      <c r="FM94" s="293"/>
      <c r="FN94" s="293"/>
      <c r="FO94" s="293"/>
      <c r="FP94" s="293"/>
      <c r="FQ94" s="293"/>
      <c r="FR94" s="293"/>
      <c r="FS94" s="293"/>
      <c r="FT94" s="293"/>
      <c r="FU94" s="293"/>
      <c r="FV94" s="293"/>
      <c r="FW94" s="293"/>
      <c r="FX94" s="293"/>
      <c r="FY94" s="293"/>
      <c r="FZ94" s="293"/>
      <c r="GA94" s="293"/>
      <c r="GB94" s="293"/>
      <c r="GC94" s="293"/>
      <c r="GD94" s="293"/>
      <c r="GE94" s="293"/>
      <c r="GF94" s="293"/>
      <c r="GG94" s="293"/>
      <c r="GH94" s="293"/>
      <c r="GI94" s="293"/>
      <c r="GJ94" s="293"/>
      <c r="GK94" s="293"/>
      <c r="GL94" s="293"/>
      <c r="GM94" s="293"/>
      <c r="GN94" s="293"/>
      <c r="GO94" s="293"/>
      <c r="GP94" s="293"/>
      <c r="GQ94" s="293"/>
      <c r="GR94" s="293"/>
      <c r="GS94" s="293"/>
      <c r="GT94" s="293"/>
      <c r="GU94" s="293"/>
      <c r="GV94" s="293"/>
      <c r="GW94" s="293"/>
      <c r="GX94" s="293"/>
      <c r="GY94" s="293"/>
      <c r="GZ94" s="293"/>
      <c r="HA94" s="293"/>
      <c r="HB94" s="293"/>
      <c r="HC94" s="293"/>
      <c r="HD94" s="293"/>
      <c r="HE94" s="293"/>
      <c r="HF94" s="293"/>
      <c r="HG94" s="293"/>
      <c r="HH94" s="293"/>
      <c r="HI94" s="293"/>
      <c r="HJ94" s="293"/>
      <c r="HK94" s="293"/>
      <c r="HL94" s="293"/>
      <c r="HM94" s="293"/>
      <c r="HN94" s="293"/>
      <c r="HO94" s="293"/>
      <c r="HP94" s="293"/>
      <c r="HQ94" s="293"/>
      <c r="HR94" s="293"/>
      <c r="HS94" s="293"/>
      <c r="HT94" s="293"/>
      <c r="HU94" s="293"/>
      <c r="HV94" s="293"/>
      <c r="HW94" s="293"/>
      <c r="HX94" s="293"/>
      <c r="HY94" s="293"/>
      <c r="HZ94" s="293"/>
      <c r="IA94" s="293"/>
      <c r="IB94" s="293"/>
      <c r="IC94" s="293"/>
      <c r="ID94" s="293"/>
      <c r="IE94" s="293"/>
      <c r="IF94" s="293"/>
      <c r="IG94" s="293"/>
      <c r="IH94" s="293"/>
      <c r="II94" s="293"/>
      <c r="IJ94" s="293"/>
      <c r="IK94" s="293"/>
      <c r="IL94" s="293"/>
      <c r="IM94" s="293"/>
      <c r="IN94" s="293"/>
      <c r="IO94" s="293"/>
      <c r="IP94" s="293"/>
      <c r="IQ94" s="293"/>
      <c r="IR94" s="293"/>
      <c r="IS94" s="293"/>
      <c r="IT94" s="293"/>
      <c r="IU94" s="293"/>
      <c r="IV94" s="293"/>
    </row>
    <row r="95" spans="1:256" ht="13.5" thickBot="1" x14ac:dyDescent="0.25">
      <c r="A95" s="294"/>
      <c r="B95" s="293"/>
      <c r="C95" s="318"/>
      <c r="D95" s="318"/>
      <c r="E95" s="318"/>
      <c r="F95" s="318"/>
      <c r="G95" s="327"/>
      <c r="H95" s="327"/>
      <c r="I95" s="318"/>
      <c r="J95" s="318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293"/>
      <c r="DD95" s="293"/>
      <c r="DE95" s="293"/>
      <c r="DF95" s="293"/>
      <c r="DG95" s="293"/>
      <c r="DH95" s="293"/>
      <c r="DI95" s="293"/>
      <c r="DJ95" s="293"/>
      <c r="DK95" s="293"/>
      <c r="DL95" s="293"/>
      <c r="DM95" s="293"/>
      <c r="DN95" s="293"/>
      <c r="DO95" s="293"/>
      <c r="DP95" s="293"/>
      <c r="DQ95" s="293"/>
      <c r="DR95" s="293"/>
      <c r="DS95" s="293"/>
      <c r="DT95" s="293"/>
      <c r="DU95" s="293"/>
      <c r="DV95" s="293"/>
      <c r="DW95" s="293"/>
      <c r="DX95" s="293"/>
      <c r="DY95" s="293"/>
      <c r="DZ95" s="293"/>
      <c r="EA95" s="293"/>
      <c r="EB95" s="293"/>
      <c r="EC95" s="293"/>
      <c r="ED95" s="293"/>
      <c r="EE95" s="293"/>
      <c r="EF95" s="293"/>
      <c r="EG95" s="293"/>
      <c r="EH95" s="293"/>
      <c r="EI95" s="293"/>
      <c r="EJ95" s="293"/>
      <c r="EK95" s="293"/>
      <c r="EL95" s="293"/>
      <c r="EM95" s="293"/>
      <c r="EN95" s="293"/>
      <c r="EO95" s="293"/>
      <c r="EP95" s="293"/>
      <c r="EQ95" s="293"/>
      <c r="ER95" s="293"/>
      <c r="ES95" s="293"/>
      <c r="ET95" s="293"/>
      <c r="EU95" s="293"/>
      <c r="EV95" s="293"/>
      <c r="EW95" s="293"/>
      <c r="EX95" s="293"/>
      <c r="EY95" s="293"/>
      <c r="EZ95" s="293"/>
      <c r="FA95" s="293"/>
      <c r="FB95" s="293"/>
      <c r="FC95" s="293"/>
      <c r="FD95" s="293"/>
      <c r="FE95" s="293"/>
      <c r="FF95" s="293"/>
      <c r="FG95" s="293"/>
      <c r="FH95" s="293"/>
      <c r="FI95" s="293"/>
      <c r="FJ95" s="293"/>
      <c r="FK95" s="293"/>
      <c r="FL95" s="293"/>
      <c r="FM95" s="293"/>
      <c r="FN95" s="293"/>
      <c r="FO95" s="293"/>
      <c r="FP95" s="293"/>
      <c r="FQ95" s="293"/>
      <c r="FR95" s="293"/>
      <c r="FS95" s="293"/>
      <c r="FT95" s="293"/>
      <c r="FU95" s="293"/>
      <c r="FV95" s="293"/>
      <c r="FW95" s="293"/>
      <c r="FX95" s="293"/>
      <c r="FY95" s="293"/>
      <c r="FZ95" s="293"/>
      <c r="GA95" s="293"/>
      <c r="GB95" s="293"/>
      <c r="GC95" s="293"/>
      <c r="GD95" s="293"/>
      <c r="GE95" s="293"/>
      <c r="GF95" s="293"/>
      <c r="GG95" s="293"/>
      <c r="GH95" s="293"/>
      <c r="GI95" s="293"/>
      <c r="GJ95" s="293"/>
      <c r="GK95" s="293"/>
      <c r="GL95" s="293"/>
      <c r="GM95" s="293"/>
      <c r="GN95" s="293"/>
      <c r="GO95" s="293"/>
      <c r="GP95" s="293"/>
      <c r="GQ95" s="293"/>
      <c r="GR95" s="293"/>
      <c r="GS95" s="293"/>
      <c r="GT95" s="293"/>
      <c r="GU95" s="293"/>
      <c r="GV95" s="293"/>
      <c r="GW95" s="293"/>
      <c r="GX95" s="293"/>
      <c r="GY95" s="293"/>
      <c r="GZ95" s="293"/>
      <c r="HA95" s="293"/>
      <c r="HB95" s="293"/>
      <c r="HC95" s="293"/>
      <c r="HD95" s="293"/>
      <c r="HE95" s="293"/>
      <c r="HF95" s="293"/>
      <c r="HG95" s="293"/>
      <c r="HH95" s="293"/>
      <c r="HI95" s="293"/>
      <c r="HJ95" s="293"/>
      <c r="HK95" s="293"/>
      <c r="HL95" s="293"/>
      <c r="HM95" s="293"/>
      <c r="HN95" s="293"/>
      <c r="HO95" s="293"/>
      <c r="HP95" s="293"/>
      <c r="HQ95" s="293"/>
      <c r="HR95" s="293"/>
      <c r="HS95" s="293"/>
      <c r="HT95" s="293"/>
      <c r="HU95" s="293"/>
      <c r="HV95" s="293"/>
      <c r="HW95" s="293"/>
      <c r="HX95" s="293"/>
      <c r="HY95" s="293"/>
      <c r="HZ95" s="293"/>
      <c r="IA95" s="293"/>
      <c r="IB95" s="293"/>
      <c r="IC95" s="293"/>
      <c r="ID95" s="293"/>
      <c r="IE95" s="293"/>
      <c r="IF95" s="293"/>
      <c r="IG95" s="293"/>
      <c r="IH95" s="293"/>
      <c r="II95" s="293"/>
      <c r="IJ95" s="293"/>
      <c r="IK95" s="293"/>
      <c r="IL95" s="293"/>
      <c r="IM95" s="293"/>
      <c r="IN95" s="293"/>
      <c r="IO95" s="293"/>
      <c r="IP95" s="293"/>
      <c r="IQ95" s="293"/>
      <c r="IR95" s="293"/>
      <c r="IS95" s="293"/>
      <c r="IT95" s="293"/>
      <c r="IU95" s="293"/>
      <c r="IV95" s="293"/>
    </row>
    <row r="96" spans="1:256" ht="51.75" thickBot="1" x14ac:dyDescent="0.25">
      <c r="A96" s="286" t="s">
        <v>763</v>
      </c>
      <c r="B96" s="287" t="s">
        <v>764</v>
      </c>
      <c r="C96" s="287" t="s">
        <v>76</v>
      </c>
      <c r="D96" s="287" t="s">
        <v>765</v>
      </c>
      <c r="E96" s="288" t="s">
        <v>766</v>
      </c>
      <c r="F96" s="288" t="s">
        <v>767</v>
      </c>
      <c r="G96" s="289" t="s">
        <v>768</v>
      </c>
      <c r="H96" s="289" t="s">
        <v>769</v>
      </c>
      <c r="I96" s="287" t="s">
        <v>770</v>
      </c>
      <c r="J96" s="290" t="s">
        <v>771</v>
      </c>
      <c r="K96" s="290" t="s">
        <v>772</v>
      </c>
      <c r="L96" s="291" t="s">
        <v>773</v>
      </c>
      <c r="M96" s="292" t="s">
        <v>774</v>
      </c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3"/>
      <c r="BV96" s="293"/>
      <c r="BW96" s="293"/>
      <c r="BX96" s="293"/>
      <c r="BY96" s="293"/>
      <c r="BZ96" s="293"/>
      <c r="CA96" s="293"/>
      <c r="CB96" s="293"/>
      <c r="CC96" s="293"/>
      <c r="CD96" s="293"/>
      <c r="CE96" s="293"/>
      <c r="CF96" s="293"/>
      <c r="CG96" s="293"/>
      <c r="CH96" s="293"/>
      <c r="CI96" s="293"/>
      <c r="CJ96" s="293"/>
      <c r="CK96" s="293"/>
      <c r="CL96" s="293"/>
      <c r="CM96" s="293"/>
      <c r="CN96" s="293"/>
      <c r="CO96" s="293"/>
      <c r="CP96" s="293"/>
      <c r="CQ96" s="293"/>
      <c r="CR96" s="293"/>
      <c r="CS96" s="293"/>
      <c r="CT96" s="293"/>
      <c r="CU96" s="293"/>
      <c r="CV96" s="293"/>
      <c r="CW96" s="293"/>
      <c r="CX96" s="293"/>
      <c r="CY96" s="293"/>
      <c r="CZ96" s="293"/>
      <c r="DA96" s="293"/>
      <c r="DB96" s="293"/>
      <c r="DC96" s="293"/>
      <c r="DD96" s="293"/>
      <c r="DE96" s="293"/>
      <c r="DF96" s="293"/>
      <c r="DG96" s="293"/>
      <c r="DH96" s="293"/>
      <c r="DI96" s="293"/>
      <c r="DJ96" s="293"/>
      <c r="DK96" s="293"/>
      <c r="DL96" s="293"/>
      <c r="DM96" s="293"/>
      <c r="DN96" s="293"/>
      <c r="DO96" s="293"/>
      <c r="DP96" s="293"/>
      <c r="DQ96" s="293"/>
      <c r="DR96" s="293"/>
      <c r="DS96" s="293"/>
      <c r="DT96" s="293"/>
      <c r="DU96" s="293"/>
      <c r="DV96" s="293"/>
      <c r="DW96" s="293"/>
      <c r="DX96" s="293"/>
      <c r="DY96" s="293"/>
      <c r="DZ96" s="293"/>
      <c r="EA96" s="293"/>
      <c r="EB96" s="293"/>
      <c r="EC96" s="293"/>
      <c r="ED96" s="293"/>
      <c r="EE96" s="293"/>
      <c r="EF96" s="293"/>
      <c r="EG96" s="293"/>
      <c r="EH96" s="293"/>
      <c r="EI96" s="293"/>
      <c r="EJ96" s="293"/>
      <c r="EK96" s="293"/>
      <c r="EL96" s="293"/>
      <c r="EM96" s="293"/>
      <c r="EN96" s="293"/>
      <c r="EO96" s="293"/>
      <c r="EP96" s="293"/>
      <c r="EQ96" s="293"/>
      <c r="ER96" s="293"/>
      <c r="ES96" s="293"/>
      <c r="ET96" s="293"/>
      <c r="EU96" s="293"/>
      <c r="EV96" s="293"/>
      <c r="EW96" s="293"/>
      <c r="EX96" s="293"/>
      <c r="EY96" s="293"/>
      <c r="EZ96" s="293"/>
      <c r="FA96" s="293"/>
      <c r="FB96" s="293"/>
      <c r="FC96" s="293"/>
      <c r="FD96" s="293"/>
      <c r="FE96" s="293"/>
      <c r="FF96" s="293"/>
      <c r="FG96" s="293"/>
      <c r="FH96" s="293"/>
      <c r="FI96" s="293"/>
      <c r="FJ96" s="293"/>
      <c r="FK96" s="293"/>
      <c r="FL96" s="293"/>
      <c r="FM96" s="293"/>
      <c r="FN96" s="293"/>
      <c r="FO96" s="293"/>
      <c r="FP96" s="293"/>
      <c r="FQ96" s="293"/>
      <c r="FR96" s="293"/>
      <c r="FS96" s="293"/>
      <c r="FT96" s="293"/>
      <c r="FU96" s="293"/>
      <c r="FV96" s="293"/>
      <c r="FW96" s="293"/>
      <c r="FX96" s="293"/>
      <c r="FY96" s="293"/>
      <c r="FZ96" s="293"/>
      <c r="GA96" s="293"/>
      <c r="GB96" s="293"/>
      <c r="GC96" s="293"/>
      <c r="GD96" s="293"/>
      <c r="GE96" s="293"/>
      <c r="GF96" s="293"/>
      <c r="GG96" s="293"/>
      <c r="GH96" s="293"/>
      <c r="GI96" s="293"/>
      <c r="GJ96" s="293"/>
      <c r="GK96" s="293"/>
      <c r="GL96" s="293"/>
      <c r="GM96" s="293"/>
      <c r="GN96" s="293"/>
      <c r="GO96" s="293"/>
      <c r="GP96" s="293"/>
      <c r="GQ96" s="293"/>
      <c r="GR96" s="293"/>
      <c r="GS96" s="293"/>
      <c r="GT96" s="293"/>
      <c r="GU96" s="293"/>
      <c r="GV96" s="293"/>
      <c r="GW96" s="293"/>
      <c r="GX96" s="293"/>
      <c r="GY96" s="293"/>
      <c r="GZ96" s="293"/>
      <c r="HA96" s="293"/>
      <c r="HB96" s="293"/>
      <c r="HC96" s="293"/>
      <c r="HD96" s="293"/>
      <c r="HE96" s="293"/>
      <c r="HF96" s="293"/>
      <c r="HG96" s="293"/>
      <c r="HH96" s="293"/>
      <c r="HI96" s="293"/>
      <c r="HJ96" s="293"/>
      <c r="HK96" s="293"/>
      <c r="HL96" s="293"/>
      <c r="HM96" s="293"/>
      <c r="HN96" s="293"/>
      <c r="HO96" s="293"/>
      <c r="HP96" s="293"/>
      <c r="HQ96" s="293"/>
      <c r="HR96" s="293"/>
      <c r="HS96" s="293"/>
      <c r="HT96" s="293"/>
      <c r="HU96" s="293"/>
      <c r="HV96" s="293"/>
      <c r="HW96" s="293"/>
      <c r="HX96" s="293"/>
      <c r="HY96" s="293"/>
      <c r="HZ96" s="293"/>
      <c r="IA96" s="293"/>
      <c r="IB96" s="293"/>
      <c r="IC96" s="293"/>
      <c r="ID96" s="293"/>
      <c r="IE96" s="293"/>
      <c r="IF96" s="293"/>
      <c r="IG96" s="293"/>
      <c r="IH96" s="293"/>
      <c r="II96" s="293"/>
      <c r="IJ96" s="293"/>
      <c r="IK96" s="293"/>
      <c r="IL96" s="293"/>
      <c r="IM96" s="293"/>
      <c r="IN96" s="293"/>
      <c r="IO96" s="293"/>
      <c r="IP96" s="293"/>
      <c r="IQ96" s="293"/>
      <c r="IR96" s="293"/>
      <c r="IS96" s="293"/>
      <c r="IT96" s="293"/>
      <c r="IU96" s="293"/>
      <c r="IV96" s="293"/>
    </row>
    <row r="97" spans="1:256" x14ac:dyDescent="0.2">
      <c r="A97" s="293"/>
      <c r="B97" s="295" t="s">
        <v>920</v>
      </c>
      <c r="C97" s="376"/>
      <c r="D97" s="318"/>
      <c r="E97" s="317"/>
      <c r="F97" s="317"/>
      <c r="G97" s="317"/>
      <c r="H97" s="293"/>
      <c r="I97" s="293"/>
      <c r="J97" s="317"/>
      <c r="K97" s="349"/>
      <c r="L97" s="349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3"/>
      <c r="BQ97" s="293"/>
      <c r="BR97" s="293"/>
      <c r="BS97" s="293"/>
      <c r="BT97" s="293"/>
      <c r="BU97" s="293"/>
      <c r="BV97" s="293"/>
      <c r="BW97" s="293"/>
      <c r="BX97" s="293"/>
      <c r="BY97" s="293"/>
      <c r="BZ97" s="293"/>
      <c r="CA97" s="293"/>
      <c r="CB97" s="293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3"/>
      <c r="DA97" s="293"/>
      <c r="DB97" s="293"/>
      <c r="DC97" s="293"/>
      <c r="DD97" s="293"/>
      <c r="DE97" s="293"/>
      <c r="DF97" s="293"/>
      <c r="DG97" s="293"/>
      <c r="DH97" s="293"/>
      <c r="DI97" s="293"/>
      <c r="DJ97" s="293"/>
      <c r="DK97" s="293"/>
      <c r="DL97" s="293"/>
      <c r="DM97" s="293"/>
      <c r="DN97" s="293"/>
      <c r="DO97" s="293"/>
      <c r="DP97" s="293"/>
      <c r="DQ97" s="293"/>
      <c r="DR97" s="293"/>
      <c r="DS97" s="293"/>
      <c r="DT97" s="293"/>
      <c r="DU97" s="293"/>
      <c r="DV97" s="293"/>
      <c r="DW97" s="293"/>
      <c r="DX97" s="293"/>
      <c r="DY97" s="293"/>
      <c r="DZ97" s="293"/>
      <c r="EA97" s="293"/>
      <c r="EB97" s="293"/>
      <c r="EC97" s="293"/>
      <c r="ED97" s="293"/>
      <c r="EE97" s="293"/>
      <c r="EF97" s="293"/>
      <c r="EG97" s="293"/>
      <c r="EH97" s="293"/>
      <c r="EI97" s="293"/>
      <c r="EJ97" s="293"/>
      <c r="EK97" s="293"/>
      <c r="EL97" s="293"/>
      <c r="EM97" s="293"/>
      <c r="EN97" s="293"/>
      <c r="EO97" s="293"/>
      <c r="EP97" s="293"/>
      <c r="EQ97" s="293"/>
      <c r="ER97" s="293"/>
      <c r="ES97" s="293"/>
      <c r="ET97" s="293"/>
      <c r="EU97" s="293"/>
      <c r="EV97" s="293"/>
      <c r="EW97" s="293"/>
      <c r="EX97" s="293"/>
      <c r="EY97" s="293"/>
      <c r="EZ97" s="293"/>
      <c r="FA97" s="293"/>
      <c r="FB97" s="293"/>
      <c r="FC97" s="293"/>
      <c r="FD97" s="293"/>
      <c r="FE97" s="293"/>
      <c r="FF97" s="293"/>
      <c r="FG97" s="293"/>
      <c r="FH97" s="293"/>
      <c r="FI97" s="293"/>
      <c r="FJ97" s="293"/>
      <c r="FK97" s="293"/>
      <c r="FL97" s="293"/>
      <c r="FM97" s="293"/>
      <c r="FN97" s="293"/>
      <c r="FO97" s="293"/>
      <c r="FP97" s="293"/>
      <c r="FQ97" s="293"/>
      <c r="FR97" s="293"/>
      <c r="FS97" s="293"/>
      <c r="FT97" s="293"/>
      <c r="FU97" s="293"/>
      <c r="FV97" s="293"/>
      <c r="FW97" s="293"/>
      <c r="FX97" s="293"/>
      <c r="FY97" s="293"/>
      <c r="FZ97" s="293"/>
      <c r="GA97" s="293"/>
      <c r="GB97" s="293"/>
      <c r="GC97" s="293"/>
      <c r="GD97" s="293"/>
      <c r="GE97" s="293"/>
      <c r="GF97" s="293"/>
      <c r="GG97" s="293"/>
      <c r="GH97" s="293"/>
      <c r="GI97" s="293"/>
      <c r="GJ97" s="293"/>
      <c r="GK97" s="293"/>
      <c r="GL97" s="293"/>
      <c r="GM97" s="293"/>
      <c r="GN97" s="293"/>
      <c r="GO97" s="293"/>
      <c r="GP97" s="293"/>
      <c r="GQ97" s="293"/>
      <c r="GR97" s="293"/>
      <c r="GS97" s="293"/>
      <c r="GT97" s="293"/>
      <c r="GU97" s="293"/>
      <c r="GV97" s="293"/>
      <c r="GW97" s="293"/>
      <c r="GX97" s="293"/>
      <c r="GY97" s="293"/>
      <c r="GZ97" s="293"/>
      <c r="HA97" s="293"/>
      <c r="HB97" s="293"/>
      <c r="HC97" s="293"/>
      <c r="HD97" s="293"/>
      <c r="HE97" s="293"/>
      <c r="HF97" s="293"/>
      <c r="HG97" s="293"/>
      <c r="HH97" s="293"/>
      <c r="HI97" s="293"/>
      <c r="HJ97" s="293"/>
      <c r="HK97" s="293"/>
      <c r="HL97" s="293"/>
      <c r="HM97" s="293"/>
      <c r="HN97" s="293"/>
      <c r="HO97" s="293"/>
      <c r="HP97" s="293"/>
      <c r="HQ97" s="293"/>
      <c r="HR97" s="293"/>
      <c r="HS97" s="293"/>
      <c r="HT97" s="293"/>
      <c r="HU97" s="293"/>
      <c r="HV97" s="293"/>
      <c r="HW97" s="293"/>
      <c r="HX97" s="293"/>
      <c r="HY97" s="293"/>
      <c r="HZ97" s="293"/>
      <c r="IA97" s="293"/>
      <c r="IB97" s="293"/>
      <c r="IC97" s="293"/>
      <c r="ID97" s="293"/>
      <c r="IE97" s="293"/>
      <c r="IF97" s="293"/>
      <c r="IG97" s="293"/>
      <c r="IH97" s="293"/>
      <c r="II97" s="293"/>
      <c r="IJ97" s="293"/>
      <c r="IK97" s="293"/>
      <c r="IL97" s="293"/>
      <c r="IM97" s="293"/>
      <c r="IN97" s="293"/>
      <c r="IO97" s="293"/>
      <c r="IP97" s="293"/>
      <c r="IQ97" s="293"/>
      <c r="IR97" s="293"/>
      <c r="IS97" s="293"/>
      <c r="IT97" s="293"/>
      <c r="IU97" s="293"/>
      <c r="IV97" s="293"/>
    </row>
    <row r="98" spans="1:256" x14ac:dyDescent="0.2">
      <c r="A98" s="322">
        <v>1</v>
      </c>
      <c r="B98" s="307" t="s">
        <v>921</v>
      </c>
      <c r="C98" s="306">
        <v>2</v>
      </c>
      <c r="D98" s="306" t="s">
        <v>922</v>
      </c>
      <c r="E98" s="308"/>
      <c r="F98" s="309">
        <f t="shared" ref="F98:F118" si="5">E98*C98</f>
        <v>0</v>
      </c>
      <c r="G98" s="310">
        <v>3.5</v>
      </c>
      <c r="H98" s="310">
        <f>G98*C98</f>
        <v>7</v>
      </c>
      <c r="I98" s="306" t="s">
        <v>814</v>
      </c>
      <c r="J98" s="310"/>
      <c r="K98" s="310">
        <f>J98*C98</f>
        <v>0</v>
      </c>
      <c r="L98" s="310"/>
      <c r="M98" s="311" t="s">
        <v>781</v>
      </c>
      <c r="N98" s="323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7"/>
      <c r="AP98" s="307"/>
      <c r="AQ98" s="307"/>
      <c r="AR98" s="307"/>
      <c r="AS98" s="307"/>
      <c r="AT98" s="307"/>
      <c r="AU98" s="307"/>
      <c r="AV98" s="307"/>
      <c r="AW98" s="307"/>
      <c r="AX98" s="307"/>
      <c r="AY98" s="307"/>
      <c r="AZ98" s="307"/>
      <c r="BA98" s="307"/>
      <c r="BB98" s="307"/>
      <c r="BC98" s="307"/>
      <c r="BD98" s="307"/>
      <c r="BE98" s="307"/>
      <c r="BF98" s="307"/>
      <c r="BG98" s="307"/>
      <c r="BH98" s="307"/>
      <c r="BI98" s="307"/>
      <c r="BJ98" s="307"/>
      <c r="BK98" s="307"/>
      <c r="BL98" s="307"/>
      <c r="BM98" s="307"/>
      <c r="BN98" s="307"/>
      <c r="BO98" s="307"/>
      <c r="BP98" s="307"/>
      <c r="BQ98" s="307"/>
      <c r="BR98" s="307"/>
      <c r="BS98" s="307"/>
      <c r="BT98" s="307"/>
      <c r="BU98" s="307"/>
      <c r="BV98" s="307"/>
      <c r="BW98" s="307"/>
      <c r="BX98" s="307"/>
      <c r="BY98" s="307"/>
      <c r="BZ98" s="307"/>
      <c r="CA98" s="307"/>
      <c r="CB98" s="307"/>
      <c r="CC98" s="307"/>
      <c r="CD98" s="307"/>
      <c r="CE98" s="307"/>
      <c r="CF98" s="307"/>
      <c r="CG98" s="307"/>
      <c r="CH98" s="307"/>
      <c r="CI98" s="307"/>
      <c r="CJ98" s="307"/>
      <c r="CK98" s="307"/>
      <c r="CL98" s="307"/>
      <c r="CM98" s="307"/>
      <c r="CN98" s="307"/>
      <c r="CO98" s="307"/>
      <c r="CP98" s="307"/>
      <c r="CQ98" s="307"/>
      <c r="CR98" s="307"/>
      <c r="CS98" s="307"/>
      <c r="CT98" s="307"/>
      <c r="CU98" s="307"/>
      <c r="CV98" s="307"/>
      <c r="CW98" s="307"/>
      <c r="CX98" s="307"/>
      <c r="CY98" s="307"/>
      <c r="CZ98" s="307"/>
      <c r="DA98" s="307"/>
      <c r="DB98" s="307"/>
      <c r="DC98" s="307"/>
      <c r="DD98" s="307"/>
      <c r="DE98" s="307"/>
      <c r="DF98" s="307"/>
      <c r="DG98" s="307"/>
      <c r="DH98" s="307"/>
      <c r="DI98" s="307"/>
      <c r="DJ98" s="307"/>
      <c r="DK98" s="307"/>
      <c r="DL98" s="307"/>
      <c r="DM98" s="307"/>
      <c r="DN98" s="307"/>
      <c r="DO98" s="307"/>
      <c r="DP98" s="307"/>
      <c r="DQ98" s="307"/>
      <c r="DR98" s="307"/>
      <c r="DS98" s="307"/>
      <c r="DT98" s="307"/>
      <c r="DU98" s="307"/>
      <c r="DV98" s="307"/>
      <c r="DW98" s="307"/>
      <c r="DX98" s="307"/>
      <c r="DY98" s="307"/>
      <c r="DZ98" s="307"/>
      <c r="EA98" s="307"/>
      <c r="EB98" s="307"/>
      <c r="EC98" s="307"/>
      <c r="ED98" s="307"/>
      <c r="EE98" s="307"/>
      <c r="EF98" s="307"/>
      <c r="EG98" s="307"/>
      <c r="EH98" s="307"/>
      <c r="EI98" s="307"/>
      <c r="EJ98" s="307"/>
      <c r="EK98" s="307"/>
      <c r="EL98" s="307"/>
      <c r="EM98" s="307"/>
      <c r="EN98" s="307"/>
      <c r="EO98" s="307"/>
      <c r="EP98" s="307"/>
      <c r="EQ98" s="307"/>
      <c r="ER98" s="307"/>
      <c r="ES98" s="307"/>
      <c r="ET98" s="307"/>
      <c r="EU98" s="307"/>
      <c r="EV98" s="307"/>
      <c r="EW98" s="307"/>
      <c r="EX98" s="307"/>
      <c r="EY98" s="307"/>
      <c r="EZ98" s="307"/>
      <c r="FA98" s="307"/>
      <c r="FB98" s="307"/>
      <c r="FC98" s="307"/>
      <c r="FD98" s="307"/>
      <c r="FE98" s="307"/>
      <c r="FF98" s="307"/>
      <c r="FG98" s="307"/>
      <c r="FH98" s="307"/>
      <c r="FI98" s="307"/>
      <c r="FJ98" s="307"/>
      <c r="FK98" s="307"/>
      <c r="FL98" s="307"/>
      <c r="FM98" s="307"/>
      <c r="FN98" s="307"/>
      <c r="FO98" s="307"/>
      <c r="FP98" s="307"/>
      <c r="FQ98" s="307"/>
      <c r="FR98" s="307"/>
      <c r="FS98" s="307"/>
      <c r="FT98" s="307"/>
      <c r="FU98" s="307"/>
      <c r="FV98" s="307"/>
      <c r="FW98" s="307"/>
      <c r="FX98" s="307"/>
      <c r="FY98" s="307"/>
      <c r="FZ98" s="307"/>
      <c r="GA98" s="307"/>
      <c r="GB98" s="307"/>
      <c r="GC98" s="307"/>
      <c r="GD98" s="307"/>
      <c r="GE98" s="307"/>
      <c r="GF98" s="307"/>
      <c r="GG98" s="307"/>
      <c r="GH98" s="307"/>
      <c r="GI98" s="307"/>
      <c r="GJ98" s="307"/>
      <c r="GK98" s="307"/>
      <c r="GL98" s="307"/>
      <c r="GM98" s="307"/>
      <c r="GN98" s="307"/>
      <c r="GO98" s="307"/>
      <c r="GP98" s="307"/>
      <c r="GQ98" s="307"/>
      <c r="GR98" s="307"/>
      <c r="GS98" s="307"/>
      <c r="GT98" s="307"/>
      <c r="GU98" s="307"/>
      <c r="GV98" s="307"/>
      <c r="GW98" s="307"/>
      <c r="GX98" s="307"/>
      <c r="GY98" s="307"/>
      <c r="GZ98" s="307"/>
      <c r="HA98" s="307"/>
      <c r="HB98" s="307"/>
      <c r="HC98" s="307"/>
      <c r="HD98" s="307"/>
      <c r="HE98" s="307"/>
      <c r="HF98" s="307"/>
      <c r="HG98" s="307"/>
      <c r="HH98" s="307"/>
      <c r="HI98" s="307"/>
      <c r="HJ98" s="307"/>
      <c r="HK98" s="307"/>
      <c r="HL98" s="307"/>
      <c r="HM98" s="307"/>
      <c r="HN98" s="307"/>
      <c r="HO98" s="307"/>
      <c r="HP98" s="307"/>
      <c r="HQ98" s="307"/>
      <c r="HR98" s="307"/>
      <c r="HS98" s="307"/>
      <c r="HT98" s="307"/>
      <c r="HU98" s="307"/>
      <c r="HV98" s="307"/>
      <c r="HW98" s="307"/>
      <c r="HX98" s="307"/>
      <c r="HY98" s="307"/>
      <c r="HZ98" s="307"/>
      <c r="IA98" s="307"/>
      <c r="IB98" s="307"/>
      <c r="IC98" s="307"/>
      <c r="ID98" s="307"/>
      <c r="IE98" s="307"/>
      <c r="IF98" s="307"/>
      <c r="IG98" s="307"/>
      <c r="IH98" s="307"/>
      <c r="II98" s="307"/>
      <c r="IJ98" s="307"/>
      <c r="IK98" s="307"/>
      <c r="IL98" s="307"/>
      <c r="IM98" s="307"/>
      <c r="IN98" s="307"/>
      <c r="IO98" s="307"/>
      <c r="IP98" s="307"/>
      <c r="IQ98" s="307"/>
      <c r="IR98" s="307"/>
      <c r="IS98" s="307"/>
      <c r="IT98" s="307"/>
      <c r="IU98" s="307"/>
      <c r="IV98" s="307"/>
    </row>
    <row r="99" spans="1:256" x14ac:dyDescent="0.2">
      <c r="A99" s="322">
        <v>2</v>
      </c>
      <c r="B99" s="307" t="s">
        <v>923</v>
      </c>
      <c r="C99" s="306">
        <v>1</v>
      </c>
      <c r="D99" s="306" t="s">
        <v>924</v>
      </c>
      <c r="E99" s="308"/>
      <c r="F99" s="309">
        <f t="shared" si="5"/>
        <v>0</v>
      </c>
      <c r="G99" s="310">
        <v>1</v>
      </c>
      <c r="H99" s="310">
        <f>G99*C99</f>
        <v>1</v>
      </c>
      <c r="I99" s="306" t="s">
        <v>814</v>
      </c>
      <c r="J99" s="310"/>
      <c r="K99" s="310">
        <f>J99*C99</f>
        <v>0</v>
      </c>
      <c r="L99" s="310"/>
      <c r="M99" s="311" t="s">
        <v>925</v>
      </c>
      <c r="N99" s="323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7"/>
      <c r="BI99" s="307"/>
      <c r="BJ99" s="307"/>
      <c r="BK99" s="307"/>
      <c r="BL99" s="307"/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7"/>
      <c r="CA99" s="307"/>
      <c r="CB99" s="307"/>
      <c r="CC99" s="307"/>
      <c r="CD99" s="307"/>
      <c r="CE99" s="307"/>
      <c r="CF99" s="307"/>
      <c r="CG99" s="307"/>
      <c r="CH99" s="307"/>
      <c r="CI99" s="307"/>
      <c r="CJ99" s="307"/>
      <c r="CK99" s="307"/>
      <c r="CL99" s="307"/>
      <c r="CM99" s="307"/>
      <c r="CN99" s="307"/>
      <c r="CO99" s="307"/>
      <c r="CP99" s="307"/>
      <c r="CQ99" s="307"/>
      <c r="CR99" s="307"/>
      <c r="CS99" s="307"/>
      <c r="CT99" s="307"/>
      <c r="CU99" s="307"/>
      <c r="CV99" s="307"/>
      <c r="CW99" s="307"/>
      <c r="CX99" s="307"/>
      <c r="CY99" s="307"/>
      <c r="CZ99" s="307"/>
      <c r="DA99" s="307"/>
      <c r="DB99" s="307"/>
      <c r="DC99" s="307"/>
      <c r="DD99" s="307"/>
      <c r="DE99" s="307"/>
      <c r="DF99" s="307"/>
      <c r="DG99" s="307"/>
      <c r="DH99" s="307"/>
      <c r="DI99" s="307"/>
      <c r="DJ99" s="307"/>
      <c r="DK99" s="307"/>
      <c r="DL99" s="307"/>
      <c r="DM99" s="307"/>
      <c r="DN99" s="307"/>
      <c r="DO99" s="307"/>
      <c r="DP99" s="307"/>
      <c r="DQ99" s="307"/>
      <c r="DR99" s="307"/>
      <c r="DS99" s="307"/>
      <c r="DT99" s="307"/>
      <c r="DU99" s="307"/>
      <c r="DV99" s="307"/>
      <c r="DW99" s="307"/>
      <c r="DX99" s="307"/>
      <c r="DY99" s="307"/>
      <c r="DZ99" s="307"/>
      <c r="EA99" s="307"/>
      <c r="EB99" s="307"/>
      <c r="EC99" s="307"/>
      <c r="ED99" s="307"/>
      <c r="EE99" s="307"/>
      <c r="EF99" s="307"/>
      <c r="EG99" s="307"/>
      <c r="EH99" s="307"/>
      <c r="EI99" s="307"/>
      <c r="EJ99" s="307"/>
      <c r="EK99" s="307"/>
      <c r="EL99" s="307"/>
      <c r="EM99" s="307"/>
      <c r="EN99" s="307"/>
      <c r="EO99" s="307"/>
      <c r="EP99" s="307"/>
      <c r="EQ99" s="307"/>
      <c r="ER99" s="307"/>
      <c r="ES99" s="307"/>
      <c r="ET99" s="307"/>
      <c r="EU99" s="307"/>
      <c r="EV99" s="307"/>
      <c r="EW99" s="307"/>
      <c r="EX99" s="307"/>
      <c r="EY99" s="307"/>
      <c r="EZ99" s="307"/>
      <c r="FA99" s="307"/>
      <c r="FB99" s="307"/>
      <c r="FC99" s="307"/>
      <c r="FD99" s="307"/>
      <c r="FE99" s="307"/>
      <c r="FF99" s="307"/>
      <c r="FG99" s="307"/>
      <c r="FH99" s="307"/>
      <c r="FI99" s="307"/>
      <c r="FJ99" s="307"/>
      <c r="FK99" s="307"/>
      <c r="FL99" s="307"/>
      <c r="FM99" s="307"/>
      <c r="FN99" s="307"/>
      <c r="FO99" s="307"/>
      <c r="FP99" s="307"/>
      <c r="FQ99" s="307"/>
      <c r="FR99" s="307"/>
      <c r="FS99" s="307"/>
      <c r="FT99" s="307"/>
      <c r="FU99" s="307"/>
      <c r="FV99" s="307"/>
      <c r="FW99" s="307"/>
      <c r="FX99" s="307"/>
      <c r="FY99" s="307"/>
      <c r="FZ99" s="307"/>
      <c r="GA99" s="307"/>
      <c r="GB99" s="307"/>
      <c r="GC99" s="307"/>
      <c r="GD99" s="307"/>
      <c r="GE99" s="307"/>
      <c r="GF99" s="307"/>
      <c r="GG99" s="307"/>
      <c r="GH99" s="307"/>
      <c r="GI99" s="307"/>
      <c r="GJ99" s="307"/>
      <c r="GK99" s="307"/>
      <c r="GL99" s="307"/>
      <c r="GM99" s="307"/>
      <c r="GN99" s="307"/>
      <c r="GO99" s="307"/>
      <c r="GP99" s="307"/>
      <c r="GQ99" s="307"/>
      <c r="GR99" s="307"/>
      <c r="GS99" s="307"/>
      <c r="GT99" s="307"/>
      <c r="GU99" s="307"/>
      <c r="GV99" s="307"/>
      <c r="GW99" s="307"/>
      <c r="GX99" s="307"/>
      <c r="GY99" s="307"/>
      <c r="GZ99" s="307"/>
      <c r="HA99" s="307"/>
      <c r="HB99" s="307"/>
      <c r="HC99" s="307"/>
      <c r="HD99" s="307"/>
      <c r="HE99" s="307"/>
      <c r="HF99" s="307"/>
      <c r="HG99" s="307"/>
      <c r="HH99" s="307"/>
      <c r="HI99" s="307"/>
      <c r="HJ99" s="307"/>
      <c r="HK99" s="307"/>
      <c r="HL99" s="307"/>
      <c r="HM99" s="307"/>
      <c r="HN99" s="307"/>
      <c r="HO99" s="307"/>
      <c r="HP99" s="307"/>
      <c r="HQ99" s="307"/>
      <c r="HR99" s="307"/>
      <c r="HS99" s="307"/>
      <c r="HT99" s="307"/>
      <c r="HU99" s="307"/>
      <c r="HV99" s="307"/>
      <c r="HW99" s="307"/>
      <c r="HX99" s="307"/>
      <c r="HY99" s="307"/>
      <c r="HZ99" s="307"/>
      <c r="IA99" s="307"/>
      <c r="IB99" s="307"/>
      <c r="IC99" s="307"/>
      <c r="ID99" s="307"/>
      <c r="IE99" s="307"/>
      <c r="IF99" s="307"/>
      <c r="IG99" s="307"/>
      <c r="IH99" s="307"/>
      <c r="II99" s="307"/>
      <c r="IJ99" s="307"/>
      <c r="IK99" s="307"/>
      <c r="IL99" s="307"/>
      <c r="IM99" s="307"/>
      <c r="IN99" s="307"/>
      <c r="IO99" s="307"/>
      <c r="IP99" s="307"/>
      <c r="IQ99" s="307"/>
      <c r="IR99" s="307"/>
      <c r="IS99" s="307"/>
      <c r="IT99" s="307"/>
      <c r="IU99" s="307"/>
      <c r="IV99" s="307"/>
    </row>
    <row r="100" spans="1:256" ht="25.5" x14ac:dyDescent="0.2">
      <c r="A100" s="370">
        <v>2</v>
      </c>
      <c r="B100" s="314" t="s">
        <v>926</v>
      </c>
      <c r="C100" s="313">
        <v>1</v>
      </c>
      <c r="D100" s="313" t="s">
        <v>924</v>
      </c>
      <c r="E100" s="371"/>
      <c r="F100" s="316">
        <f>E100*C100</f>
        <v>0</v>
      </c>
      <c r="G100" s="349">
        <v>1</v>
      </c>
      <c r="H100" s="349">
        <f>G100*C100</f>
        <v>1</v>
      </c>
      <c r="I100" s="313" t="s">
        <v>814</v>
      </c>
      <c r="J100" s="349"/>
      <c r="K100" s="349">
        <f>J100*C100</f>
        <v>0</v>
      </c>
      <c r="L100" s="349"/>
      <c r="M100" s="319"/>
      <c r="N100" s="372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  <c r="AU100" s="314"/>
      <c r="AV100" s="314"/>
      <c r="AW100" s="314"/>
      <c r="AX100" s="314"/>
      <c r="AY100" s="314"/>
      <c r="AZ100" s="314"/>
      <c r="BA100" s="314"/>
      <c r="BB100" s="314"/>
      <c r="BC100" s="314"/>
      <c r="BD100" s="314"/>
      <c r="BE100" s="314"/>
      <c r="BF100" s="314"/>
      <c r="BG100" s="314"/>
      <c r="BH100" s="314"/>
      <c r="BI100" s="314"/>
      <c r="BJ100" s="314"/>
      <c r="BK100" s="314"/>
      <c r="BL100" s="314"/>
      <c r="BM100" s="314"/>
      <c r="BN100" s="314"/>
      <c r="BO100" s="314"/>
      <c r="BP100" s="314"/>
      <c r="BQ100" s="314"/>
      <c r="BR100" s="314"/>
      <c r="BS100" s="314"/>
      <c r="BT100" s="314"/>
      <c r="BU100" s="314"/>
      <c r="BV100" s="314"/>
      <c r="BW100" s="314"/>
      <c r="BX100" s="314"/>
      <c r="BY100" s="314"/>
      <c r="BZ100" s="314"/>
      <c r="CA100" s="314"/>
      <c r="CB100" s="314"/>
      <c r="CC100" s="314"/>
      <c r="CD100" s="314"/>
      <c r="CE100" s="314"/>
      <c r="CF100" s="314"/>
      <c r="CG100" s="314"/>
      <c r="CH100" s="314"/>
      <c r="CI100" s="314"/>
      <c r="CJ100" s="314"/>
      <c r="CK100" s="314"/>
      <c r="CL100" s="314"/>
      <c r="CM100" s="314"/>
      <c r="CN100" s="314"/>
      <c r="CO100" s="314"/>
      <c r="CP100" s="314"/>
      <c r="CQ100" s="314"/>
      <c r="CR100" s="314"/>
      <c r="CS100" s="314"/>
      <c r="CT100" s="314"/>
      <c r="CU100" s="314"/>
      <c r="CV100" s="314"/>
      <c r="CW100" s="314"/>
      <c r="CX100" s="314"/>
      <c r="CY100" s="314"/>
      <c r="CZ100" s="314"/>
      <c r="DA100" s="314"/>
      <c r="DB100" s="314"/>
      <c r="DC100" s="314"/>
      <c r="DD100" s="314"/>
      <c r="DE100" s="314"/>
      <c r="DF100" s="314"/>
      <c r="DG100" s="314"/>
      <c r="DH100" s="314"/>
      <c r="DI100" s="314"/>
      <c r="DJ100" s="314"/>
      <c r="DK100" s="314"/>
      <c r="DL100" s="314"/>
      <c r="DM100" s="314"/>
      <c r="DN100" s="314"/>
      <c r="DO100" s="314"/>
      <c r="DP100" s="314"/>
      <c r="DQ100" s="314"/>
      <c r="DR100" s="314"/>
      <c r="DS100" s="314"/>
      <c r="DT100" s="314"/>
      <c r="DU100" s="314"/>
      <c r="DV100" s="314"/>
      <c r="DW100" s="314"/>
      <c r="DX100" s="314"/>
      <c r="DY100" s="314"/>
      <c r="DZ100" s="314"/>
      <c r="EA100" s="314"/>
      <c r="EB100" s="314"/>
      <c r="EC100" s="314"/>
      <c r="ED100" s="314"/>
      <c r="EE100" s="314"/>
      <c r="EF100" s="314"/>
      <c r="EG100" s="314"/>
      <c r="EH100" s="314"/>
      <c r="EI100" s="314"/>
      <c r="EJ100" s="314"/>
      <c r="EK100" s="314"/>
      <c r="EL100" s="314"/>
      <c r="EM100" s="314"/>
      <c r="EN100" s="314"/>
      <c r="EO100" s="314"/>
      <c r="EP100" s="314"/>
      <c r="EQ100" s="314"/>
      <c r="ER100" s="314"/>
      <c r="ES100" s="314"/>
      <c r="ET100" s="314"/>
      <c r="EU100" s="314"/>
      <c r="EV100" s="314"/>
      <c r="EW100" s="314"/>
      <c r="EX100" s="314"/>
      <c r="EY100" s="314"/>
      <c r="EZ100" s="314"/>
      <c r="FA100" s="314"/>
      <c r="FB100" s="314"/>
      <c r="FC100" s="314"/>
      <c r="FD100" s="314"/>
      <c r="FE100" s="314"/>
      <c r="FF100" s="314"/>
      <c r="FG100" s="314"/>
      <c r="FH100" s="314"/>
      <c r="FI100" s="314"/>
      <c r="FJ100" s="314"/>
      <c r="FK100" s="314"/>
      <c r="FL100" s="314"/>
      <c r="FM100" s="314"/>
      <c r="FN100" s="314"/>
      <c r="FO100" s="314"/>
      <c r="FP100" s="314"/>
      <c r="FQ100" s="314"/>
      <c r="FR100" s="314"/>
      <c r="FS100" s="314"/>
      <c r="FT100" s="314"/>
      <c r="FU100" s="314"/>
      <c r="FV100" s="314"/>
      <c r="FW100" s="314"/>
      <c r="FX100" s="314"/>
      <c r="FY100" s="314"/>
      <c r="FZ100" s="314"/>
      <c r="GA100" s="314"/>
      <c r="GB100" s="314"/>
      <c r="GC100" s="314"/>
      <c r="GD100" s="314"/>
      <c r="GE100" s="314"/>
      <c r="GF100" s="314"/>
      <c r="GG100" s="314"/>
      <c r="GH100" s="314"/>
      <c r="GI100" s="314"/>
      <c r="GJ100" s="314"/>
      <c r="GK100" s="314"/>
      <c r="GL100" s="314"/>
      <c r="GM100" s="314"/>
      <c r="GN100" s="314"/>
      <c r="GO100" s="314"/>
      <c r="GP100" s="314"/>
      <c r="GQ100" s="314"/>
      <c r="GR100" s="314"/>
      <c r="GS100" s="314"/>
      <c r="GT100" s="314"/>
      <c r="GU100" s="314"/>
      <c r="GV100" s="314"/>
      <c r="GW100" s="314"/>
      <c r="GX100" s="314"/>
      <c r="GY100" s="314"/>
      <c r="GZ100" s="314"/>
      <c r="HA100" s="314"/>
      <c r="HB100" s="314"/>
      <c r="HC100" s="314"/>
      <c r="HD100" s="314"/>
      <c r="HE100" s="314"/>
      <c r="HF100" s="314"/>
      <c r="HG100" s="314"/>
      <c r="HH100" s="314"/>
      <c r="HI100" s="314"/>
      <c r="HJ100" s="314"/>
      <c r="HK100" s="314"/>
      <c r="HL100" s="314"/>
      <c r="HM100" s="314"/>
      <c r="HN100" s="314"/>
      <c r="HO100" s="314"/>
      <c r="HP100" s="314"/>
      <c r="HQ100" s="314"/>
      <c r="HR100" s="314"/>
      <c r="HS100" s="314"/>
      <c r="HT100" s="314"/>
      <c r="HU100" s="314"/>
      <c r="HV100" s="314"/>
      <c r="HW100" s="314"/>
      <c r="HX100" s="314"/>
      <c r="HY100" s="314"/>
      <c r="HZ100" s="314"/>
      <c r="IA100" s="314"/>
      <c r="IB100" s="314"/>
      <c r="IC100" s="314"/>
      <c r="ID100" s="314"/>
      <c r="IE100" s="314"/>
      <c r="IF100" s="314"/>
      <c r="IG100" s="314"/>
      <c r="IH100" s="314"/>
      <c r="II100" s="314"/>
      <c r="IJ100" s="314"/>
      <c r="IK100" s="314"/>
      <c r="IL100" s="314"/>
      <c r="IM100" s="314"/>
      <c r="IN100" s="314"/>
      <c r="IO100" s="314"/>
      <c r="IP100" s="314"/>
      <c r="IQ100" s="314"/>
      <c r="IR100" s="314"/>
      <c r="IS100" s="314"/>
      <c r="IT100" s="314"/>
      <c r="IU100" s="314"/>
      <c r="IV100" s="314"/>
    </row>
    <row r="101" spans="1:256" x14ac:dyDescent="0.2">
      <c r="A101" s="322">
        <v>3</v>
      </c>
      <c r="B101" s="307" t="s">
        <v>927</v>
      </c>
      <c r="C101" s="306">
        <v>1</v>
      </c>
      <c r="D101" s="306" t="s">
        <v>928</v>
      </c>
      <c r="E101" s="308"/>
      <c r="F101" s="309">
        <f t="shared" si="5"/>
        <v>0</v>
      </c>
      <c r="G101" s="310">
        <v>0.5</v>
      </c>
      <c r="H101" s="310">
        <f>G101*C101</f>
        <v>0.5</v>
      </c>
      <c r="I101" s="306" t="s">
        <v>814</v>
      </c>
      <c r="J101" s="310"/>
      <c r="K101" s="310"/>
      <c r="L101" s="310"/>
      <c r="M101" s="311" t="s">
        <v>781</v>
      </c>
      <c r="N101" s="307"/>
      <c r="O101" s="307"/>
      <c r="P101" s="307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3"/>
      <c r="CS101" s="323"/>
      <c r="CT101" s="323"/>
      <c r="CU101" s="323"/>
      <c r="CV101" s="323"/>
      <c r="CW101" s="323"/>
      <c r="CX101" s="323"/>
      <c r="CY101" s="323"/>
      <c r="CZ101" s="323"/>
      <c r="DA101" s="323"/>
      <c r="DB101" s="323"/>
      <c r="DC101" s="323"/>
      <c r="DD101" s="323"/>
      <c r="DE101" s="323"/>
      <c r="DF101" s="323"/>
      <c r="DG101" s="323"/>
      <c r="DH101" s="323"/>
      <c r="DI101" s="323"/>
      <c r="DJ101" s="323"/>
      <c r="DK101" s="323"/>
      <c r="DL101" s="323"/>
      <c r="DM101" s="323"/>
      <c r="DN101" s="323"/>
      <c r="DO101" s="323"/>
      <c r="DP101" s="323"/>
      <c r="DQ101" s="323"/>
      <c r="DR101" s="323"/>
      <c r="DS101" s="323"/>
      <c r="DT101" s="323"/>
      <c r="DU101" s="323"/>
      <c r="DV101" s="323"/>
      <c r="DW101" s="323"/>
      <c r="DX101" s="323"/>
      <c r="DY101" s="323"/>
      <c r="DZ101" s="323"/>
      <c r="EA101" s="323"/>
      <c r="EB101" s="323"/>
      <c r="EC101" s="323"/>
      <c r="ED101" s="323"/>
      <c r="EE101" s="323"/>
      <c r="EF101" s="323"/>
      <c r="EG101" s="323"/>
      <c r="EH101" s="323"/>
      <c r="EI101" s="323"/>
      <c r="EJ101" s="323"/>
      <c r="EK101" s="323"/>
      <c r="EL101" s="323"/>
      <c r="EM101" s="323"/>
      <c r="EN101" s="323"/>
      <c r="EO101" s="323"/>
      <c r="EP101" s="323"/>
      <c r="EQ101" s="323"/>
      <c r="ER101" s="323"/>
      <c r="ES101" s="323"/>
      <c r="ET101" s="323"/>
      <c r="EU101" s="323"/>
      <c r="EV101" s="323"/>
      <c r="EW101" s="323"/>
      <c r="EX101" s="323"/>
      <c r="EY101" s="323"/>
      <c r="EZ101" s="323"/>
      <c r="FA101" s="323"/>
      <c r="FB101" s="323"/>
      <c r="FC101" s="323"/>
      <c r="FD101" s="323"/>
      <c r="FE101" s="323"/>
      <c r="FF101" s="323"/>
      <c r="FG101" s="323"/>
      <c r="FH101" s="323"/>
      <c r="FI101" s="323"/>
      <c r="FJ101" s="323"/>
      <c r="FK101" s="323"/>
      <c r="FL101" s="323"/>
      <c r="FM101" s="323"/>
      <c r="FN101" s="323"/>
      <c r="FO101" s="323"/>
      <c r="FP101" s="323"/>
      <c r="FQ101" s="323"/>
      <c r="FR101" s="323"/>
      <c r="FS101" s="323"/>
      <c r="FT101" s="323"/>
      <c r="FU101" s="323"/>
      <c r="FV101" s="323"/>
      <c r="FW101" s="323"/>
      <c r="FX101" s="323"/>
      <c r="FY101" s="323"/>
      <c r="FZ101" s="323"/>
      <c r="GA101" s="323"/>
      <c r="GB101" s="323"/>
      <c r="GC101" s="323"/>
      <c r="GD101" s="323"/>
      <c r="GE101" s="323"/>
      <c r="GF101" s="323"/>
      <c r="GG101" s="323"/>
      <c r="GH101" s="323"/>
      <c r="GI101" s="323"/>
      <c r="GJ101" s="323"/>
      <c r="GK101" s="323"/>
      <c r="GL101" s="323"/>
      <c r="GM101" s="323"/>
      <c r="GN101" s="323"/>
      <c r="GO101" s="323"/>
      <c r="GP101" s="323"/>
      <c r="GQ101" s="323"/>
      <c r="GR101" s="323"/>
      <c r="GS101" s="323"/>
      <c r="GT101" s="323"/>
      <c r="GU101" s="323"/>
      <c r="GV101" s="323"/>
      <c r="GW101" s="323"/>
      <c r="GX101" s="323"/>
      <c r="GY101" s="323"/>
      <c r="GZ101" s="323"/>
      <c r="HA101" s="323"/>
      <c r="HB101" s="323"/>
      <c r="HC101" s="323"/>
      <c r="HD101" s="323"/>
      <c r="HE101" s="323"/>
      <c r="HF101" s="323"/>
      <c r="HG101" s="323"/>
      <c r="HH101" s="323"/>
      <c r="HI101" s="323"/>
      <c r="HJ101" s="323"/>
      <c r="HK101" s="323"/>
      <c r="HL101" s="323"/>
      <c r="HM101" s="323"/>
      <c r="HN101" s="323"/>
      <c r="HO101" s="323"/>
      <c r="HP101" s="323"/>
      <c r="HQ101" s="323"/>
      <c r="HR101" s="323"/>
      <c r="HS101" s="323"/>
      <c r="HT101" s="323"/>
      <c r="HU101" s="323"/>
      <c r="HV101" s="323"/>
      <c r="HW101" s="323"/>
      <c r="HX101" s="323"/>
      <c r="HY101" s="323"/>
      <c r="HZ101" s="323"/>
      <c r="IA101" s="323"/>
      <c r="IB101" s="323"/>
      <c r="IC101" s="323"/>
      <c r="ID101" s="323"/>
      <c r="IE101" s="323"/>
      <c r="IF101" s="323"/>
      <c r="IG101" s="323"/>
      <c r="IH101" s="323"/>
      <c r="II101" s="323"/>
      <c r="IJ101" s="323"/>
      <c r="IK101" s="323"/>
      <c r="IL101" s="323"/>
      <c r="IM101" s="323"/>
      <c r="IN101" s="323"/>
      <c r="IO101" s="323"/>
      <c r="IP101" s="323"/>
      <c r="IQ101" s="323"/>
      <c r="IR101" s="323"/>
      <c r="IS101" s="323"/>
      <c r="IT101" s="323"/>
      <c r="IU101" s="323"/>
      <c r="IV101" s="323"/>
    </row>
    <row r="102" spans="1:256" x14ac:dyDescent="0.2">
      <c r="A102" s="322">
        <v>4</v>
      </c>
      <c r="B102" s="307" t="s">
        <v>929</v>
      </c>
      <c r="C102" s="306">
        <v>1</v>
      </c>
      <c r="D102" s="377" t="s">
        <v>930</v>
      </c>
      <c r="E102" s="308"/>
      <c r="F102" s="309">
        <f t="shared" si="5"/>
        <v>0</v>
      </c>
      <c r="G102" s="310"/>
      <c r="H102" s="310"/>
      <c r="I102" s="307"/>
      <c r="J102" s="310"/>
      <c r="K102" s="310"/>
      <c r="L102" s="310"/>
      <c r="M102" s="311" t="s">
        <v>781</v>
      </c>
      <c r="N102" s="307"/>
      <c r="O102" s="307"/>
      <c r="P102" s="307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323"/>
      <c r="CE102" s="323"/>
      <c r="CF102" s="323"/>
      <c r="CG102" s="323"/>
      <c r="CH102" s="323"/>
      <c r="CI102" s="323"/>
      <c r="CJ102" s="323"/>
      <c r="CK102" s="323"/>
      <c r="CL102" s="323"/>
      <c r="CM102" s="323"/>
      <c r="CN102" s="323"/>
      <c r="CO102" s="323"/>
      <c r="CP102" s="323"/>
      <c r="CQ102" s="323"/>
      <c r="CR102" s="323"/>
      <c r="CS102" s="323"/>
      <c r="CT102" s="323"/>
      <c r="CU102" s="323"/>
      <c r="CV102" s="323"/>
      <c r="CW102" s="323"/>
      <c r="CX102" s="323"/>
      <c r="CY102" s="323"/>
      <c r="CZ102" s="323"/>
      <c r="DA102" s="323"/>
      <c r="DB102" s="323"/>
      <c r="DC102" s="323"/>
      <c r="DD102" s="323"/>
      <c r="DE102" s="323"/>
      <c r="DF102" s="323"/>
      <c r="DG102" s="323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3"/>
      <c r="DU102" s="323"/>
      <c r="DV102" s="323"/>
      <c r="DW102" s="323"/>
      <c r="DX102" s="323"/>
      <c r="DY102" s="323"/>
      <c r="DZ102" s="323"/>
      <c r="EA102" s="323"/>
      <c r="EB102" s="323"/>
      <c r="EC102" s="323"/>
      <c r="ED102" s="323"/>
      <c r="EE102" s="323"/>
      <c r="EF102" s="323"/>
      <c r="EG102" s="323"/>
      <c r="EH102" s="323"/>
      <c r="EI102" s="323"/>
      <c r="EJ102" s="323"/>
      <c r="EK102" s="323"/>
      <c r="EL102" s="323"/>
      <c r="EM102" s="323"/>
      <c r="EN102" s="323"/>
      <c r="EO102" s="323"/>
      <c r="EP102" s="323"/>
      <c r="EQ102" s="323"/>
      <c r="ER102" s="323"/>
      <c r="ES102" s="323"/>
      <c r="ET102" s="323"/>
      <c r="EU102" s="323"/>
      <c r="EV102" s="323"/>
      <c r="EW102" s="323"/>
      <c r="EX102" s="323"/>
      <c r="EY102" s="323"/>
      <c r="EZ102" s="323"/>
      <c r="FA102" s="323"/>
      <c r="FB102" s="323"/>
      <c r="FC102" s="323"/>
      <c r="FD102" s="323"/>
      <c r="FE102" s="323"/>
      <c r="FF102" s="323"/>
      <c r="FG102" s="323"/>
      <c r="FH102" s="323"/>
      <c r="FI102" s="323"/>
      <c r="FJ102" s="323"/>
      <c r="FK102" s="323"/>
      <c r="FL102" s="323"/>
      <c r="FM102" s="323"/>
      <c r="FN102" s="323"/>
      <c r="FO102" s="323"/>
      <c r="FP102" s="323"/>
      <c r="FQ102" s="323"/>
      <c r="FR102" s="323"/>
      <c r="FS102" s="323"/>
      <c r="FT102" s="323"/>
      <c r="FU102" s="323"/>
      <c r="FV102" s="323"/>
      <c r="FW102" s="323"/>
      <c r="FX102" s="323"/>
      <c r="FY102" s="323"/>
      <c r="FZ102" s="323"/>
      <c r="GA102" s="323"/>
      <c r="GB102" s="323"/>
      <c r="GC102" s="323"/>
      <c r="GD102" s="323"/>
      <c r="GE102" s="323"/>
      <c r="GF102" s="323"/>
      <c r="GG102" s="323"/>
      <c r="GH102" s="323"/>
      <c r="GI102" s="323"/>
      <c r="GJ102" s="323"/>
      <c r="GK102" s="323"/>
      <c r="GL102" s="323"/>
      <c r="GM102" s="323"/>
      <c r="GN102" s="323"/>
      <c r="GO102" s="323"/>
      <c r="GP102" s="323"/>
      <c r="GQ102" s="323"/>
      <c r="GR102" s="323"/>
      <c r="GS102" s="323"/>
      <c r="GT102" s="323"/>
      <c r="GU102" s="323"/>
      <c r="GV102" s="323"/>
      <c r="GW102" s="323"/>
      <c r="GX102" s="323"/>
      <c r="GY102" s="323"/>
      <c r="GZ102" s="323"/>
      <c r="HA102" s="323"/>
      <c r="HB102" s="323"/>
      <c r="HC102" s="323"/>
      <c r="HD102" s="323"/>
      <c r="HE102" s="323"/>
      <c r="HF102" s="323"/>
      <c r="HG102" s="323"/>
      <c r="HH102" s="323"/>
      <c r="HI102" s="323"/>
      <c r="HJ102" s="323"/>
      <c r="HK102" s="323"/>
      <c r="HL102" s="323"/>
      <c r="HM102" s="323"/>
      <c r="HN102" s="323"/>
      <c r="HO102" s="323"/>
      <c r="HP102" s="323"/>
      <c r="HQ102" s="323"/>
      <c r="HR102" s="323"/>
      <c r="HS102" s="323"/>
      <c r="HT102" s="323"/>
      <c r="HU102" s="323"/>
      <c r="HV102" s="323"/>
      <c r="HW102" s="323"/>
      <c r="HX102" s="323"/>
      <c r="HY102" s="323"/>
      <c r="HZ102" s="323"/>
      <c r="IA102" s="323"/>
      <c r="IB102" s="323"/>
      <c r="IC102" s="323"/>
      <c r="ID102" s="323"/>
      <c r="IE102" s="323"/>
      <c r="IF102" s="323"/>
      <c r="IG102" s="323"/>
      <c r="IH102" s="323"/>
      <c r="II102" s="323"/>
      <c r="IJ102" s="323"/>
      <c r="IK102" s="323"/>
      <c r="IL102" s="323"/>
      <c r="IM102" s="323"/>
      <c r="IN102" s="323"/>
      <c r="IO102" s="323"/>
      <c r="IP102" s="323"/>
      <c r="IQ102" s="323"/>
      <c r="IR102" s="323"/>
      <c r="IS102" s="323"/>
      <c r="IT102" s="323"/>
      <c r="IU102" s="323"/>
      <c r="IV102" s="323"/>
    </row>
    <row r="103" spans="1:256" ht="25.5" x14ac:dyDescent="0.2">
      <c r="A103" s="336">
        <v>5</v>
      </c>
      <c r="B103" s="293" t="s">
        <v>931</v>
      </c>
      <c r="C103" s="318">
        <v>1</v>
      </c>
      <c r="D103" s="318" t="s">
        <v>932</v>
      </c>
      <c r="E103" s="315"/>
      <c r="F103" s="316">
        <f t="shared" si="5"/>
        <v>0</v>
      </c>
      <c r="G103" s="317"/>
      <c r="H103" s="317"/>
      <c r="I103" s="293"/>
      <c r="J103" s="317"/>
      <c r="K103" s="317"/>
      <c r="L103" s="317"/>
      <c r="M103" s="328"/>
      <c r="N103" s="293"/>
      <c r="O103" s="293"/>
      <c r="P103" s="293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338"/>
      <c r="BI103" s="338"/>
      <c r="BJ103" s="338"/>
      <c r="BK103" s="338"/>
      <c r="BL103" s="338"/>
      <c r="BM103" s="338"/>
      <c r="BN103" s="338"/>
      <c r="BO103" s="338"/>
      <c r="BP103" s="338"/>
      <c r="BQ103" s="338"/>
      <c r="BR103" s="338"/>
      <c r="BS103" s="338"/>
      <c r="BT103" s="338"/>
      <c r="BU103" s="338"/>
      <c r="BV103" s="338"/>
      <c r="BW103" s="338"/>
      <c r="BX103" s="338"/>
      <c r="BY103" s="338"/>
      <c r="BZ103" s="338"/>
      <c r="CA103" s="338"/>
      <c r="CB103" s="338"/>
      <c r="CC103" s="338"/>
      <c r="CD103" s="338"/>
      <c r="CE103" s="338"/>
      <c r="CF103" s="338"/>
      <c r="CG103" s="338"/>
      <c r="CH103" s="338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38"/>
      <c r="DB103" s="338"/>
      <c r="DC103" s="338"/>
      <c r="DD103" s="338"/>
      <c r="DE103" s="338"/>
      <c r="DF103" s="338"/>
      <c r="DG103" s="338"/>
      <c r="DH103" s="338"/>
      <c r="DI103" s="338"/>
      <c r="DJ103" s="338"/>
      <c r="DK103" s="338"/>
      <c r="DL103" s="338"/>
      <c r="DM103" s="338"/>
      <c r="DN103" s="338"/>
      <c r="DO103" s="338"/>
      <c r="DP103" s="338"/>
      <c r="DQ103" s="338"/>
      <c r="DR103" s="338"/>
      <c r="DS103" s="338"/>
      <c r="DT103" s="338"/>
      <c r="DU103" s="338"/>
      <c r="DV103" s="338"/>
      <c r="DW103" s="338"/>
      <c r="DX103" s="338"/>
      <c r="DY103" s="338"/>
      <c r="DZ103" s="338"/>
      <c r="EA103" s="338"/>
      <c r="EB103" s="338"/>
      <c r="EC103" s="338"/>
      <c r="ED103" s="338"/>
      <c r="EE103" s="338"/>
      <c r="EF103" s="338"/>
      <c r="EG103" s="338"/>
      <c r="EH103" s="338"/>
      <c r="EI103" s="338"/>
      <c r="EJ103" s="338"/>
      <c r="EK103" s="338"/>
      <c r="EL103" s="338"/>
      <c r="EM103" s="338"/>
      <c r="EN103" s="338"/>
      <c r="EO103" s="338"/>
      <c r="EP103" s="338"/>
      <c r="EQ103" s="338"/>
      <c r="ER103" s="338"/>
      <c r="ES103" s="338"/>
      <c r="ET103" s="338"/>
      <c r="EU103" s="338"/>
      <c r="EV103" s="338"/>
      <c r="EW103" s="338"/>
      <c r="EX103" s="338"/>
      <c r="EY103" s="338"/>
      <c r="EZ103" s="338"/>
      <c r="FA103" s="338"/>
      <c r="FB103" s="338"/>
      <c r="FC103" s="338"/>
      <c r="FD103" s="338"/>
      <c r="FE103" s="338"/>
      <c r="FF103" s="338"/>
      <c r="FG103" s="338"/>
      <c r="FH103" s="338"/>
      <c r="FI103" s="338"/>
      <c r="FJ103" s="338"/>
      <c r="FK103" s="338"/>
      <c r="FL103" s="338"/>
      <c r="FM103" s="338"/>
      <c r="FN103" s="338"/>
      <c r="FO103" s="338"/>
      <c r="FP103" s="338"/>
      <c r="FQ103" s="338"/>
      <c r="FR103" s="338"/>
      <c r="FS103" s="338"/>
      <c r="FT103" s="338"/>
      <c r="FU103" s="338"/>
      <c r="FV103" s="338"/>
      <c r="FW103" s="338"/>
      <c r="FX103" s="338"/>
      <c r="FY103" s="338"/>
      <c r="FZ103" s="338"/>
      <c r="GA103" s="338"/>
      <c r="GB103" s="338"/>
      <c r="GC103" s="338"/>
      <c r="GD103" s="338"/>
      <c r="GE103" s="338"/>
      <c r="GF103" s="338"/>
      <c r="GG103" s="338"/>
      <c r="GH103" s="338"/>
      <c r="GI103" s="338"/>
      <c r="GJ103" s="338"/>
      <c r="GK103" s="338"/>
      <c r="GL103" s="338"/>
      <c r="GM103" s="338"/>
      <c r="GN103" s="338"/>
      <c r="GO103" s="338"/>
      <c r="GP103" s="338"/>
      <c r="GQ103" s="338"/>
      <c r="GR103" s="338"/>
      <c r="GS103" s="338"/>
      <c r="GT103" s="338"/>
      <c r="GU103" s="338"/>
      <c r="GV103" s="338"/>
      <c r="GW103" s="338"/>
      <c r="GX103" s="338"/>
      <c r="GY103" s="338"/>
      <c r="GZ103" s="338"/>
      <c r="HA103" s="338"/>
      <c r="HB103" s="338"/>
      <c r="HC103" s="338"/>
      <c r="HD103" s="338"/>
      <c r="HE103" s="338"/>
      <c r="HF103" s="338"/>
      <c r="HG103" s="338"/>
      <c r="HH103" s="338"/>
      <c r="HI103" s="338"/>
      <c r="HJ103" s="338"/>
      <c r="HK103" s="338"/>
      <c r="HL103" s="338"/>
      <c r="HM103" s="338"/>
      <c r="HN103" s="338"/>
      <c r="HO103" s="338"/>
      <c r="HP103" s="338"/>
      <c r="HQ103" s="338"/>
      <c r="HR103" s="338"/>
      <c r="HS103" s="338"/>
      <c r="HT103" s="338"/>
      <c r="HU103" s="338"/>
      <c r="HV103" s="338"/>
      <c r="HW103" s="338"/>
      <c r="HX103" s="338"/>
      <c r="HY103" s="338"/>
      <c r="HZ103" s="338"/>
      <c r="IA103" s="338"/>
      <c r="IB103" s="338"/>
      <c r="IC103" s="338"/>
      <c r="ID103" s="338"/>
      <c r="IE103" s="338"/>
      <c r="IF103" s="338"/>
      <c r="IG103" s="338"/>
      <c r="IH103" s="338"/>
      <c r="II103" s="338"/>
      <c r="IJ103" s="338"/>
      <c r="IK103" s="338"/>
      <c r="IL103" s="338"/>
      <c r="IM103" s="338"/>
      <c r="IN103" s="338"/>
      <c r="IO103" s="338"/>
      <c r="IP103" s="338"/>
      <c r="IQ103" s="338"/>
      <c r="IR103" s="338"/>
      <c r="IS103" s="338"/>
      <c r="IT103" s="338"/>
      <c r="IU103" s="338"/>
      <c r="IV103" s="338"/>
    </row>
    <row r="104" spans="1:256" x14ac:dyDescent="0.2">
      <c r="A104" s="322">
        <v>6</v>
      </c>
      <c r="B104" s="307" t="s">
        <v>933</v>
      </c>
      <c r="C104" s="306">
        <v>1</v>
      </c>
      <c r="D104" s="306" t="s">
        <v>842</v>
      </c>
      <c r="E104" s="308"/>
      <c r="F104" s="309">
        <f t="shared" si="5"/>
        <v>0</v>
      </c>
      <c r="G104" s="310">
        <v>1</v>
      </c>
      <c r="H104" s="310">
        <f>G104*C104</f>
        <v>1</v>
      </c>
      <c r="I104" s="306" t="s">
        <v>814</v>
      </c>
      <c r="J104" s="310"/>
      <c r="K104" s="310"/>
      <c r="L104" s="310"/>
      <c r="M104" s="311"/>
      <c r="N104" s="307"/>
      <c r="O104" s="307"/>
      <c r="P104" s="307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323"/>
      <c r="CS104" s="323"/>
      <c r="CT104" s="323"/>
      <c r="CU104" s="323"/>
      <c r="CV104" s="323"/>
      <c r="CW104" s="323"/>
      <c r="CX104" s="323"/>
      <c r="CY104" s="323"/>
      <c r="CZ104" s="323"/>
      <c r="DA104" s="323"/>
      <c r="DB104" s="323"/>
      <c r="DC104" s="323"/>
      <c r="DD104" s="323"/>
      <c r="DE104" s="323"/>
      <c r="DF104" s="323"/>
      <c r="DG104" s="323"/>
      <c r="DH104" s="323"/>
      <c r="DI104" s="323"/>
      <c r="DJ104" s="323"/>
      <c r="DK104" s="323"/>
      <c r="DL104" s="323"/>
      <c r="DM104" s="323"/>
      <c r="DN104" s="323"/>
      <c r="DO104" s="323"/>
      <c r="DP104" s="323"/>
      <c r="DQ104" s="323"/>
      <c r="DR104" s="323"/>
      <c r="DS104" s="323"/>
      <c r="DT104" s="323"/>
      <c r="DU104" s="323"/>
      <c r="DV104" s="323"/>
      <c r="DW104" s="323"/>
      <c r="DX104" s="323"/>
      <c r="DY104" s="323"/>
      <c r="DZ104" s="323"/>
      <c r="EA104" s="323"/>
      <c r="EB104" s="323"/>
      <c r="EC104" s="323"/>
      <c r="ED104" s="323"/>
      <c r="EE104" s="323"/>
      <c r="EF104" s="323"/>
      <c r="EG104" s="323"/>
      <c r="EH104" s="323"/>
      <c r="EI104" s="323"/>
      <c r="EJ104" s="323"/>
      <c r="EK104" s="323"/>
      <c r="EL104" s="323"/>
      <c r="EM104" s="323"/>
      <c r="EN104" s="323"/>
      <c r="EO104" s="323"/>
      <c r="EP104" s="323"/>
      <c r="EQ104" s="323"/>
      <c r="ER104" s="323"/>
      <c r="ES104" s="323"/>
      <c r="ET104" s="323"/>
      <c r="EU104" s="323"/>
      <c r="EV104" s="323"/>
      <c r="EW104" s="323"/>
      <c r="EX104" s="323"/>
      <c r="EY104" s="323"/>
      <c r="EZ104" s="323"/>
      <c r="FA104" s="323"/>
      <c r="FB104" s="323"/>
      <c r="FC104" s="323"/>
      <c r="FD104" s="323"/>
      <c r="FE104" s="323"/>
      <c r="FF104" s="323"/>
      <c r="FG104" s="323"/>
      <c r="FH104" s="323"/>
      <c r="FI104" s="323"/>
      <c r="FJ104" s="323"/>
      <c r="FK104" s="323"/>
      <c r="FL104" s="323"/>
      <c r="FM104" s="323"/>
      <c r="FN104" s="323"/>
      <c r="FO104" s="323"/>
      <c r="FP104" s="323"/>
      <c r="FQ104" s="323"/>
      <c r="FR104" s="323"/>
      <c r="FS104" s="323"/>
      <c r="FT104" s="323"/>
      <c r="FU104" s="323"/>
      <c r="FV104" s="323"/>
      <c r="FW104" s="323"/>
      <c r="FX104" s="323"/>
      <c r="FY104" s="323"/>
      <c r="FZ104" s="323"/>
      <c r="GA104" s="323"/>
      <c r="GB104" s="323"/>
      <c r="GC104" s="323"/>
      <c r="GD104" s="323"/>
      <c r="GE104" s="323"/>
      <c r="GF104" s="323"/>
      <c r="GG104" s="323"/>
      <c r="GH104" s="323"/>
      <c r="GI104" s="323"/>
      <c r="GJ104" s="323"/>
      <c r="GK104" s="323"/>
      <c r="GL104" s="323"/>
      <c r="GM104" s="323"/>
      <c r="GN104" s="323"/>
      <c r="GO104" s="323"/>
      <c r="GP104" s="323"/>
      <c r="GQ104" s="323"/>
      <c r="GR104" s="323"/>
      <c r="GS104" s="323"/>
      <c r="GT104" s="323"/>
      <c r="GU104" s="323"/>
      <c r="GV104" s="323"/>
      <c r="GW104" s="323"/>
      <c r="GX104" s="323"/>
      <c r="GY104" s="323"/>
      <c r="GZ104" s="323"/>
      <c r="HA104" s="323"/>
      <c r="HB104" s="323"/>
      <c r="HC104" s="323"/>
      <c r="HD104" s="323"/>
      <c r="HE104" s="323"/>
      <c r="HF104" s="323"/>
      <c r="HG104" s="323"/>
      <c r="HH104" s="323"/>
      <c r="HI104" s="323"/>
      <c r="HJ104" s="323"/>
      <c r="HK104" s="323"/>
      <c r="HL104" s="323"/>
      <c r="HM104" s="323"/>
      <c r="HN104" s="323"/>
      <c r="HO104" s="323"/>
      <c r="HP104" s="323"/>
      <c r="HQ104" s="323"/>
      <c r="HR104" s="323"/>
      <c r="HS104" s="323"/>
      <c r="HT104" s="323"/>
      <c r="HU104" s="323"/>
      <c r="HV104" s="323"/>
      <c r="HW104" s="323"/>
      <c r="HX104" s="323"/>
      <c r="HY104" s="323"/>
      <c r="HZ104" s="323"/>
      <c r="IA104" s="323"/>
      <c r="IB104" s="323"/>
      <c r="IC104" s="323"/>
      <c r="ID104" s="323"/>
      <c r="IE104" s="323"/>
      <c r="IF104" s="323"/>
      <c r="IG104" s="323"/>
      <c r="IH104" s="323"/>
      <c r="II104" s="323"/>
      <c r="IJ104" s="323"/>
      <c r="IK104" s="323"/>
      <c r="IL104" s="323"/>
      <c r="IM104" s="323"/>
      <c r="IN104" s="323"/>
      <c r="IO104" s="323"/>
      <c r="IP104" s="323"/>
      <c r="IQ104" s="323"/>
      <c r="IR104" s="323"/>
      <c r="IS104" s="323"/>
      <c r="IT104" s="323"/>
      <c r="IU104" s="323"/>
      <c r="IV104" s="323"/>
    </row>
    <row r="105" spans="1:256" ht="25.5" x14ac:dyDescent="0.2">
      <c r="A105" s="336">
        <v>7</v>
      </c>
      <c r="B105" s="293" t="s">
        <v>934</v>
      </c>
      <c r="C105" s="318">
        <v>1</v>
      </c>
      <c r="D105" s="318" t="s">
        <v>935</v>
      </c>
      <c r="E105" s="315"/>
      <c r="F105" s="316">
        <f t="shared" si="5"/>
        <v>0</v>
      </c>
      <c r="G105" s="317"/>
      <c r="H105" s="317"/>
      <c r="I105" s="293"/>
      <c r="J105" s="317"/>
      <c r="K105" s="317"/>
      <c r="L105" s="297" t="s">
        <v>936</v>
      </c>
      <c r="M105" s="328"/>
      <c r="N105" s="293"/>
      <c r="O105" s="293"/>
      <c r="P105" s="293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338"/>
      <c r="BI105" s="338"/>
      <c r="BJ105" s="338"/>
      <c r="BK105" s="338"/>
      <c r="BL105" s="338"/>
      <c r="BM105" s="338"/>
      <c r="BN105" s="338"/>
      <c r="BO105" s="338"/>
      <c r="BP105" s="338"/>
      <c r="BQ105" s="338"/>
      <c r="BR105" s="338"/>
      <c r="BS105" s="338"/>
      <c r="BT105" s="338"/>
      <c r="BU105" s="338"/>
      <c r="BV105" s="338"/>
      <c r="BW105" s="338"/>
      <c r="BX105" s="338"/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/>
      <c r="CJ105" s="338"/>
      <c r="CK105" s="338"/>
      <c r="CL105" s="338"/>
      <c r="CM105" s="338"/>
      <c r="CN105" s="338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38"/>
      <c r="DC105" s="338"/>
      <c r="DD105" s="338"/>
      <c r="DE105" s="338"/>
      <c r="DF105" s="338"/>
      <c r="DG105" s="338"/>
      <c r="DH105" s="338"/>
      <c r="DI105" s="338"/>
      <c r="DJ105" s="338"/>
      <c r="DK105" s="338"/>
      <c r="DL105" s="338"/>
      <c r="DM105" s="338"/>
      <c r="DN105" s="338"/>
      <c r="DO105" s="338"/>
      <c r="DP105" s="338"/>
      <c r="DQ105" s="338"/>
      <c r="DR105" s="338"/>
      <c r="DS105" s="338"/>
      <c r="DT105" s="338"/>
      <c r="DU105" s="338"/>
      <c r="DV105" s="338"/>
      <c r="DW105" s="338"/>
      <c r="DX105" s="338"/>
      <c r="DY105" s="338"/>
      <c r="DZ105" s="338"/>
      <c r="EA105" s="338"/>
      <c r="EB105" s="338"/>
      <c r="EC105" s="338"/>
      <c r="ED105" s="338"/>
      <c r="EE105" s="338"/>
      <c r="EF105" s="338"/>
      <c r="EG105" s="338"/>
      <c r="EH105" s="338"/>
      <c r="EI105" s="338"/>
      <c r="EJ105" s="338"/>
      <c r="EK105" s="338"/>
      <c r="EL105" s="338"/>
      <c r="EM105" s="338"/>
      <c r="EN105" s="338"/>
      <c r="EO105" s="338"/>
      <c r="EP105" s="338"/>
      <c r="EQ105" s="338"/>
      <c r="ER105" s="338"/>
      <c r="ES105" s="338"/>
      <c r="ET105" s="338"/>
      <c r="EU105" s="338"/>
      <c r="EV105" s="338"/>
      <c r="EW105" s="338"/>
      <c r="EX105" s="338"/>
      <c r="EY105" s="338"/>
      <c r="EZ105" s="338"/>
      <c r="FA105" s="338"/>
      <c r="FB105" s="338"/>
      <c r="FC105" s="338"/>
      <c r="FD105" s="338"/>
      <c r="FE105" s="338"/>
      <c r="FF105" s="338"/>
      <c r="FG105" s="338"/>
      <c r="FH105" s="338"/>
      <c r="FI105" s="338"/>
      <c r="FJ105" s="338"/>
      <c r="FK105" s="338"/>
      <c r="FL105" s="338"/>
      <c r="FM105" s="338"/>
      <c r="FN105" s="338"/>
      <c r="FO105" s="338"/>
      <c r="FP105" s="338"/>
      <c r="FQ105" s="338"/>
      <c r="FR105" s="338"/>
      <c r="FS105" s="338"/>
      <c r="FT105" s="338"/>
      <c r="FU105" s="338"/>
      <c r="FV105" s="338"/>
      <c r="FW105" s="338"/>
      <c r="FX105" s="338"/>
      <c r="FY105" s="338"/>
      <c r="FZ105" s="338"/>
      <c r="GA105" s="338"/>
      <c r="GB105" s="338"/>
      <c r="GC105" s="338"/>
      <c r="GD105" s="338"/>
      <c r="GE105" s="338"/>
      <c r="GF105" s="338"/>
      <c r="GG105" s="338"/>
      <c r="GH105" s="338"/>
      <c r="GI105" s="338"/>
      <c r="GJ105" s="338"/>
      <c r="GK105" s="338"/>
      <c r="GL105" s="338"/>
      <c r="GM105" s="338"/>
      <c r="GN105" s="338"/>
      <c r="GO105" s="338"/>
      <c r="GP105" s="338"/>
      <c r="GQ105" s="338"/>
      <c r="GR105" s="338"/>
      <c r="GS105" s="338"/>
      <c r="GT105" s="338"/>
      <c r="GU105" s="338"/>
      <c r="GV105" s="338"/>
      <c r="GW105" s="338"/>
      <c r="GX105" s="338"/>
      <c r="GY105" s="338"/>
      <c r="GZ105" s="338"/>
      <c r="HA105" s="338"/>
      <c r="HB105" s="338"/>
      <c r="HC105" s="338"/>
      <c r="HD105" s="338"/>
      <c r="HE105" s="338"/>
      <c r="HF105" s="338"/>
      <c r="HG105" s="338"/>
      <c r="HH105" s="338"/>
      <c r="HI105" s="338"/>
      <c r="HJ105" s="338"/>
      <c r="HK105" s="338"/>
      <c r="HL105" s="338"/>
      <c r="HM105" s="338"/>
      <c r="HN105" s="338"/>
      <c r="HO105" s="338"/>
      <c r="HP105" s="338"/>
      <c r="HQ105" s="338"/>
      <c r="HR105" s="338"/>
      <c r="HS105" s="338"/>
      <c r="HT105" s="338"/>
      <c r="HU105" s="338"/>
      <c r="HV105" s="338"/>
      <c r="HW105" s="338"/>
      <c r="HX105" s="338"/>
      <c r="HY105" s="338"/>
      <c r="HZ105" s="338"/>
      <c r="IA105" s="338"/>
      <c r="IB105" s="338"/>
      <c r="IC105" s="338"/>
      <c r="ID105" s="338"/>
      <c r="IE105" s="338"/>
      <c r="IF105" s="338"/>
      <c r="IG105" s="338"/>
      <c r="IH105" s="338"/>
      <c r="II105" s="338"/>
      <c r="IJ105" s="338"/>
      <c r="IK105" s="338"/>
      <c r="IL105" s="338"/>
      <c r="IM105" s="338"/>
      <c r="IN105" s="338"/>
      <c r="IO105" s="338"/>
      <c r="IP105" s="338"/>
      <c r="IQ105" s="338"/>
      <c r="IR105" s="338"/>
      <c r="IS105" s="338"/>
      <c r="IT105" s="338"/>
      <c r="IU105" s="338"/>
      <c r="IV105" s="338"/>
    </row>
    <row r="106" spans="1:256" x14ac:dyDescent="0.2">
      <c r="A106" s="336">
        <v>8</v>
      </c>
      <c r="B106" s="293" t="s">
        <v>937</v>
      </c>
      <c r="C106" s="318">
        <v>1</v>
      </c>
      <c r="D106" s="318" t="s">
        <v>938</v>
      </c>
      <c r="E106" s="315"/>
      <c r="F106" s="316">
        <f t="shared" si="5"/>
        <v>0</v>
      </c>
      <c r="G106" s="317"/>
      <c r="H106" s="317"/>
      <c r="I106" s="293"/>
      <c r="J106" s="317"/>
      <c r="K106" s="317"/>
      <c r="L106" s="293" t="s">
        <v>939</v>
      </c>
      <c r="M106" s="328"/>
      <c r="N106" s="293"/>
      <c r="O106" s="293"/>
      <c r="P106" s="293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38"/>
      <c r="BK106" s="338"/>
      <c r="BL106" s="338"/>
      <c r="BM106" s="338"/>
      <c r="BN106" s="338"/>
      <c r="BO106" s="338"/>
      <c r="BP106" s="338"/>
      <c r="BQ106" s="338"/>
      <c r="BR106" s="338"/>
      <c r="BS106" s="338"/>
      <c r="BT106" s="338"/>
      <c r="BU106" s="338"/>
      <c r="BV106" s="338"/>
      <c r="BW106" s="338"/>
      <c r="BX106" s="338"/>
      <c r="BY106" s="338"/>
      <c r="BZ106" s="338"/>
      <c r="CA106" s="338"/>
      <c r="CB106" s="338"/>
      <c r="CC106" s="338"/>
      <c r="CD106" s="338"/>
      <c r="CE106" s="338"/>
      <c r="CF106" s="338"/>
      <c r="CG106" s="338"/>
      <c r="CH106" s="338"/>
      <c r="CI106" s="338"/>
      <c r="CJ106" s="338"/>
      <c r="CK106" s="338"/>
      <c r="CL106" s="338"/>
      <c r="CM106" s="338"/>
      <c r="CN106" s="338"/>
      <c r="CO106" s="338"/>
      <c r="CP106" s="338"/>
      <c r="CQ106" s="338"/>
      <c r="CR106" s="338"/>
      <c r="CS106" s="338"/>
      <c r="CT106" s="338"/>
      <c r="CU106" s="338"/>
      <c r="CV106" s="338"/>
      <c r="CW106" s="338"/>
      <c r="CX106" s="338"/>
      <c r="CY106" s="338"/>
      <c r="CZ106" s="338"/>
      <c r="DA106" s="338"/>
      <c r="DB106" s="338"/>
      <c r="DC106" s="338"/>
      <c r="DD106" s="338"/>
      <c r="DE106" s="338"/>
      <c r="DF106" s="338"/>
      <c r="DG106" s="338"/>
      <c r="DH106" s="338"/>
      <c r="DI106" s="338"/>
      <c r="DJ106" s="338"/>
      <c r="DK106" s="338"/>
      <c r="DL106" s="338"/>
      <c r="DM106" s="338"/>
      <c r="DN106" s="338"/>
      <c r="DO106" s="338"/>
      <c r="DP106" s="338"/>
      <c r="DQ106" s="338"/>
      <c r="DR106" s="338"/>
      <c r="DS106" s="338"/>
      <c r="DT106" s="338"/>
      <c r="DU106" s="338"/>
      <c r="DV106" s="338"/>
      <c r="DW106" s="338"/>
      <c r="DX106" s="338"/>
      <c r="DY106" s="338"/>
      <c r="DZ106" s="338"/>
      <c r="EA106" s="338"/>
      <c r="EB106" s="338"/>
      <c r="EC106" s="338"/>
      <c r="ED106" s="338"/>
      <c r="EE106" s="338"/>
      <c r="EF106" s="338"/>
      <c r="EG106" s="338"/>
      <c r="EH106" s="338"/>
      <c r="EI106" s="338"/>
      <c r="EJ106" s="338"/>
      <c r="EK106" s="338"/>
      <c r="EL106" s="338"/>
      <c r="EM106" s="338"/>
      <c r="EN106" s="338"/>
      <c r="EO106" s="338"/>
      <c r="EP106" s="338"/>
      <c r="EQ106" s="338"/>
      <c r="ER106" s="338"/>
      <c r="ES106" s="338"/>
      <c r="ET106" s="338"/>
      <c r="EU106" s="338"/>
      <c r="EV106" s="338"/>
      <c r="EW106" s="338"/>
      <c r="EX106" s="338"/>
      <c r="EY106" s="338"/>
      <c r="EZ106" s="338"/>
      <c r="FA106" s="338"/>
      <c r="FB106" s="338"/>
      <c r="FC106" s="338"/>
      <c r="FD106" s="338"/>
      <c r="FE106" s="338"/>
      <c r="FF106" s="338"/>
      <c r="FG106" s="338"/>
      <c r="FH106" s="338"/>
      <c r="FI106" s="338"/>
      <c r="FJ106" s="338"/>
      <c r="FK106" s="338"/>
      <c r="FL106" s="338"/>
      <c r="FM106" s="338"/>
      <c r="FN106" s="338"/>
      <c r="FO106" s="338"/>
      <c r="FP106" s="338"/>
      <c r="FQ106" s="338"/>
      <c r="FR106" s="338"/>
      <c r="FS106" s="338"/>
      <c r="FT106" s="338"/>
      <c r="FU106" s="338"/>
      <c r="FV106" s="338"/>
      <c r="FW106" s="338"/>
      <c r="FX106" s="338"/>
      <c r="FY106" s="338"/>
      <c r="FZ106" s="338"/>
      <c r="GA106" s="338"/>
      <c r="GB106" s="338"/>
      <c r="GC106" s="338"/>
      <c r="GD106" s="338"/>
      <c r="GE106" s="338"/>
      <c r="GF106" s="338"/>
      <c r="GG106" s="338"/>
      <c r="GH106" s="338"/>
      <c r="GI106" s="338"/>
      <c r="GJ106" s="338"/>
      <c r="GK106" s="338"/>
      <c r="GL106" s="338"/>
      <c r="GM106" s="338"/>
      <c r="GN106" s="338"/>
      <c r="GO106" s="338"/>
      <c r="GP106" s="338"/>
      <c r="GQ106" s="338"/>
      <c r="GR106" s="338"/>
      <c r="GS106" s="338"/>
      <c r="GT106" s="338"/>
      <c r="GU106" s="338"/>
      <c r="GV106" s="338"/>
      <c r="GW106" s="338"/>
      <c r="GX106" s="338"/>
      <c r="GY106" s="338"/>
      <c r="GZ106" s="338"/>
      <c r="HA106" s="338"/>
      <c r="HB106" s="338"/>
      <c r="HC106" s="338"/>
      <c r="HD106" s="338"/>
      <c r="HE106" s="338"/>
      <c r="HF106" s="338"/>
      <c r="HG106" s="338"/>
      <c r="HH106" s="338"/>
      <c r="HI106" s="338"/>
      <c r="HJ106" s="338"/>
      <c r="HK106" s="338"/>
      <c r="HL106" s="338"/>
      <c r="HM106" s="338"/>
      <c r="HN106" s="338"/>
      <c r="HO106" s="338"/>
      <c r="HP106" s="338"/>
      <c r="HQ106" s="338"/>
      <c r="HR106" s="338"/>
      <c r="HS106" s="338"/>
      <c r="HT106" s="338"/>
      <c r="HU106" s="338"/>
      <c r="HV106" s="338"/>
      <c r="HW106" s="338"/>
      <c r="HX106" s="338"/>
      <c r="HY106" s="338"/>
      <c r="HZ106" s="338"/>
      <c r="IA106" s="338"/>
      <c r="IB106" s="338"/>
      <c r="IC106" s="338"/>
      <c r="ID106" s="338"/>
      <c r="IE106" s="338"/>
      <c r="IF106" s="338"/>
      <c r="IG106" s="338"/>
      <c r="IH106" s="338"/>
      <c r="II106" s="338"/>
      <c r="IJ106" s="338"/>
      <c r="IK106" s="338"/>
      <c r="IL106" s="338"/>
      <c r="IM106" s="338"/>
      <c r="IN106" s="338"/>
      <c r="IO106" s="338"/>
      <c r="IP106" s="338"/>
      <c r="IQ106" s="338"/>
      <c r="IR106" s="338"/>
      <c r="IS106" s="338"/>
      <c r="IT106" s="338"/>
      <c r="IU106" s="338"/>
      <c r="IV106" s="338"/>
    </row>
    <row r="107" spans="1:256" ht="38.25" x14ac:dyDescent="0.2">
      <c r="A107" s="299">
        <v>9</v>
      </c>
      <c r="B107" s="293" t="s">
        <v>835</v>
      </c>
      <c r="C107" s="318">
        <v>1</v>
      </c>
      <c r="D107" s="318" t="s">
        <v>836</v>
      </c>
      <c r="E107" s="315"/>
      <c r="F107" s="316">
        <f t="shared" si="5"/>
        <v>0</v>
      </c>
      <c r="G107" s="317">
        <v>2.2999999999999998</v>
      </c>
      <c r="H107" s="317">
        <f>G107*C107</f>
        <v>2.2999999999999998</v>
      </c>
      <c r="I107" s="293" t="s">
        <v>837</v>
      </c>
      <c r="J107" s="317"/>
      <c r="K107" s="317">
        <f>J107*C107</f>
        <v>0</v>
      </c>
      <c r="L107" s="317"/>
      <c r="M107" s="328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293"/>
      <c r="AZ107" s="293"/>
      <c r="BA107" s="293"/>
      <c r="BB107" s="293"/>
      <c r="BC107" s="293"/>
      <c r="BD107" s="293"/>
      <c r="BE107" s="293"/>
      <c r="BF107" s="293"/>
      <c r="BG107" s="293"/>
      <c r="BH107" s="293"/>
      <c r="BI107" s="293"/>
      <c r="BJ107" s="293"/>
      <c r="BK107" s="293"/>
      <c r="BL107" s="293"/>
      <c r="BM107" s="293"/>
      <c r="BN107" s="293"/>
      <c r="BO107" s="293"/>
      <c r="BP107" s="293"/>
      <c r="BQ107" s="293"/>
      <c r="BR107" s="293"/>
      <c r="BS107" s="293"/>
      <c r="BT107" s="293"/>
      <c r="BU107" s="293"/>
      <c r="BV107" s="293"/>
      <c r="BW107" s="293"/>
      <c r="BX107" s="293"/>
      <c r="BY107" s="293"/>
      <c r="BZ107" s="293"/>
      <c r="CA107" s="293"/>
      <c r="CB107" s="293"/>
      <c r="CC107" s="293"/>
      <c r="CD107" s="293"/>
      <c r="CE107" s="293"/>
      <c r="CF107" s="293"/>
      <c r="CG107" s="293"/>
      <c r="CH107" s="293"/>
      <c r="CI107" s="293"/>
      <c r="CJ107" s="293"/>
      <c r="CK107" s="293"/>
      <c r="CL107" s="293"/>
      <c r="CM107" s="293"/>
      <c r="CN107" s="293"/>
      <c r="CO107" s="293"/>
      <c r="CP107" s="293"/>
      <c r="CQ107" s="293"/>
      <c r="CR107" s="293"/>
      <c r="CS107" s="293"/>
      <c r="CT107" s="293"/>
      <c r="CU107" s="293"/>
      <c r="CV107" s="293"/>
      <c r="CW107" s="293"/>
      <c r="CX107" s="293"/>
      <c r="CY107" s="293"/>
      <c r="CZ107" s="293"/>
      <c r="DA107" s="293"/>
      <c r="DB107" s="293"/>
      <c r="DC107" s="293"/>
      <c r="DD107" s="293"/>
      <c r="DE107" s="293"/>
      <c r="DF107" s="293"/>
      <c r="DG107" s="293"/>
      <c r="DH107" s="293"/>
      <c r="DI107" s="293"/>
      <c r="DJ107" s="293"/>
      <c r="DK107" s="293"/>
      <c r="DL107" s="293"/>
      <c r="DM107" s="293"/>
      <c r="DN107" s="293"/>
      <c r="DO107" s="293"/>
      <c r="DP107" s="293"/>
      <c r="DQ107" s="293"/>
      <c r="DR107" s="293"/>
      <c r="DS107" s="293"/>
      <c r="DT107" s="293"/>
      <c r="DU107" s="293"/>
      <c r="DV107" s="293"/>
      <c r="DW107" s="293"/>
      <c r="DX107" s="293"/>
      <c r="DY107" s="293"/>
      <c r="DZ107" s="293"/>
      <c r="EA107" s="293"/>
      <c r="EB107" s="293"/>
      <c r="EC107" s="293"/>
      <c r="ED107" s="293"/>
      <c r="EE107" s="293"/>
      <c r="EF107" s="293"/>
      <c r="EG107" s="293"/>
      <c r="EH107" s="293"/>
      <c r="EI107" s="293"/>
      <c r="EJ107" s="293"/>
      <c r="EK107" s="293"/>
      <c r="EL107" s="293"/>
      <c r="EM107" s="293"/>
      <c r="EN107" s="293"/>
      <c r="EO107" s="293"/>
      <c r="EP107" s="293"/>
      <c r="EQ107" s="293"/>
      <c r="ER107" s="293"/>
      <c r="ES107" s="293"/>
      <c r="ET107" s="293"/>
      <c r="EU107" s="293"/>
      <c r="EV107" s="293"/>
      <c r="EW107" s="293"/>
      <c r="EX107" s="293"/>
      <c r="EY107" s="293"/>
      <c r="EZ107" s="293"/>
      <c r="FA107" s="293"/>
      <c r="FB107" s="293"/>
      <c r="FC107" s="293"/>
      <c r="FD107" s="293"/>
      <c r="FE107" s="293"/>
      <c r="FF107" s="293"/>
      <c r="FG107" s="293"/>
      <c r="FH107" s="293"/>
      <c r="FI107" s="293"/>
      <c r="FJ107" s="293"/>
      <c r="FK107" s="293"/>
      <c r="FL107" s="293"/>
      <c r="FM107" s="293"/>
      <c r="FN107" s="293"/>
      <c r="FO107" s="293"/>
      <c r="FP107" s="293"/>
      <c r="FQ107" s="293"/>
      <c r="FR107" s="293"/>
      <c r="FS107" s="293"/>
      <c r="FT107" s="293"/>
      <c r="FU107" s="293"/>
      <c r="FV107" s="293"/>
      <c r="FW107" s="293"/>
      <c r="FX107" s="293"/>
      <c r="FY107" s="293"/>
      <c r="FZ107" s="293"/>
      <c r="GA107" s="293"/>
      <c r="GB107" s="293"/>
      <c r="GC107" s="293"/>
      <c r="GD107" s="293"/>
      <c r="GE107" s="293"/>
      <c r="GF107" s="293"/>
      <c r="GG107" s="293"/>
      <c r="GH107" s="293"/>
      <c r="GI107" s="293"/>
      <c r="GJ107" s="293"/>
      <c r="GK107" s="293"/>
      <c r="GL107" s="293"/>
      <c r="GM107" s="293"/>
      <c r="GN107" s="293"/>
      <c r="GO107" s="293"/>
      <c r="GP107" s="293"/>
      <c r="GQ107" s="293"/>
      <c r="GR107" s="293"/>
      <c r="GS107" s="293"/>
      <c r="GT107" s="293"/>
      <c r="GU107" s="293"/>
      <c r="GV107" s="293"/>
      <c r="GW107" s="293"/>
      <c r="GX107" s="293"/>
      <c r="GY107" s="293"/>
      <c r="GZ107" s="293"/>
      <c r="HA107" s="293"/>
      <c r="HB107" s="293"/>
      <c r="HC107" s="293"/>
      <c r="HD107" s="293"/>
      <c r="HE107" s="293"/>
      <c r="HF107" s="293"/>
      <c r="HG107" s="293"/>
      <c r="HH107" s="293"/>
      <c r="HI107" s="293"/>
      <c r="HJ107" s="293"/>
      <c r="HK107" s="293"/>
      <c r="HL107" s="293"/>
      <c r="HM107" s="293"/>
      <c r="HN107" s="293"/>
      <c r="HO107" s="293"/>
      <c r="HP107" s="293"/>
      <c r="HQ107" s="293"/>
      <c r="HR107" s="293"/>
      <c r="HS107" s="293"/>
      <c r="HT107" s="293"/>
      <c r="HU107" s="293"/>
      <c r="HV107" s="293"/>
      <c r="HW107" s="293"/>
      <c r="HX107" s="293"/>
      <c r="HY107" s="293"/>
      <c r="HZ107" s="293"/>
      <c r="IA107" s="293"/>
      <c r="IB107" s="293"/>
      <c r="IC107" s="293"/>
      <c r="ID107" s="293"/>
      <c r="IE107" s="293"/>
      <c r="IF107" s="293"/>
      <c r="IG107" s="293"/>
      <c r="IH107" s="293"/>
      <c r="II107" s="293"/>
      <c r="IJ107" s="293"/>
      <c r="IK107" s="293"/>
      <c r="IL107" s="293"/>
      <c r="IM107" s="293"/>
      <c r="IN107" s="293"/>
      <c r="IO107" s="293"/>
      <c r="IP107" s="293"/>
      <c r="IQ107" s="293"/>
      <c r="IR107" s="293"/>
      <c r="IS107" s="293"/>
      <c r="IT107" s="293"/>
      <c r="IU107" s="293"/>
      <c r="IV107" s="293"/>
    </row>
    <row r="108" spans="1:256" x14ac:dyDescent="0.2">
      <c r="A108" s="365">
        <v>10</v>
      </c>
      <c r="B108" s="307" t="s">
        <v>940</v>
      </c>
      <c r="C108" s="306">
        <v>1</v>
      </c>
      <c r="D108" s="306" t="s">
        <v>941</v>
      </c>
      <c r="E108" s="308"/>
      <c r="F108" s="309">
        <f t="shared" si="5"/>
        <v>0</v>
      </c>
      <c r="G108" s="346"/>
      <c r="H108" s="346"/>
      <c r="I108" s="306"/>
      <c r="J108" s="306"/>
      <c r="K108" s="307"/>
      <c r="L108" s="307"/>
      <c r="M108" s="311" t="s">
        <v>781</v>
      </c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7"/>
      <c r="BC108" s="307"/>
      <c r="BD108" s="307"/>
      <c r="BE108" s="307"/>
      <c r="BF108" s="307"/>
      <c r="BG108" s="307"/>
      <c r="BH108" s="307"/>
      <c r="BI108" s="307"/>
      <c r="BJ108" s="307"/>
      <c r="BK108" s="307"/>
      <c r="BL108" s="307"/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07"/>
      <c r="BW108" s="307"/>
      <c r="BX108" s="307"/>
      <c r="BY108" s="307"/>
      <c r="BZ108" s="307"/>
      <c r="CA108" s="307"/>
      <c r="CB108" s="307"/>
      <c r="CC108" s="307"/>
      <c r="CD108" s="307"/>
      <c r="CE108" s="307"/>
      <c r="CF108" s="307"/>
      <c r="CG108" s="307"/>
      <c r="CH108" s="307"/>
      <c r="CI108" s="307"/>
      <c r="CJ108" s="307"/>
      <c r="CK108" s="307"/>
      <c r="CL108" s="307"/>
      <c r="CM108" s="307"/>
      <c r="CN108" s="307"/>
      <c r="CO108" s="307"/>
      <c r="CP108" s="307"/>
      <c r="CQ108" s="307"/>
      <c r="CR108" s="307"/>
      <c r="CS108" s="307"/>
      <c r="CT108" s="307"/>
      <c r="CU108" s="307"/>
      <c r="CV108" s="307"/>
      <c r="CW108" s="307"/>
      <c r="CX108" s="307"/>
      <c r="CY108" s="307"/>
      <c r="CZ108" s="307"/>
      <c r="DA108" s="307"/>
      <c r="DB108" s="307"/>
      <c r="DC108" s="307"/>
      <c r="DD108" s="307"/>
      <c r="DE108" s="307"/>
      <c r="DF108" s="307"/>
      <c r="DG108" s="307"/>
      <c r="DH108" s="307"/>
      <c r="DI108" s="307"/>
      <c r="DJ108" s="307"/>
      <c r="DK108" s="307"/>
      <c r="DL108" s="307"/>
      <c r="DM108" s="307"/>
      <c r="DN108" s="307"/>
      <c r="DO108" s="307"/>
      <c r="DP108" s="307"/>
      <c r="DQ108" s="307"/>
      <c r="DR108" s="307"/>
      <c r="DS108" s="307"/>
      <c r="DT108" s="307"/>
      <c r="DU108" s="307"/>
      <c r="DV108" s="307"/>
      <c r="DW108" s="307"/>
      <c r="DX108" s="307"/>
      <c r="DY108" s="307"/>
      <c r="DZ108" s="307"/>
      <c r="EA108" s="307"/>
      <c r="EB108" s="307"/>
      <c r="EC108" s="307"/>
      <c r="ED108" s="307"/>
      <c r="EE108" s="307"/>
      <c r="EF108" s="307"/>
      <c r="EG108" s="307"/>
      <c r="EH108" s="307"/>
      <c r="EI108" s="307"/>
      <c r="EJ108" s="307"/>
      <c r="EK108" s="307"/>
      <c r="EL108" s="307"/>
      <c r="EM108" s="307"/>
      <c r="EN108" s="307"/>
      <c r="EO108" s="307"/>
      <c r="EP108" s="307"/>
      <c r="EQ108" s="307"/>
      <c r="ER108" s="307"/>
      <c r="ES108" s="307"/>
      <c r="ET108" s="307"/>
      <c r="EU108" s="307"/>
      <c r="EV108" s="307"/>
      <c r="EW108" s="307"/>
      <c r="EX108" s="307"/>
      <c r="EY108" s="307"/>
      <c r="EZ108" s="307"/>
      <c r="FA108" s="307"/>
      <c r="FB108" s="307"/>
      <c r="FC108" s="307"/>
      <c r="FD108" s="307"/>
      <c r="FE108" s="307"/>
      <c r="FF108" s="307"/>
      <c r="FG108" s="307"/>
      <c r="FH108" s="307"/>
      <c r="FI108" s="307"/>
      <c r="FJ108" s="307"/>
      <c r="FK108" s="307"/>
      <c r="FL108" s="307"/>
      <c r="FM108" s="307"/>
      <c r="FN108" s="307"/>
      <c r="FO108" s="307"/>
      <c r="FP108" s="307"/>
      <c r="FQ108" s="307"/>
      <c r="FR108" s="307"/>
      <c r="FS108" s="307"/>
      <c r="FT108" s="307"/>
      <c r="FU108" s="307"/>
      <c r="FV108" s="307"/>
      <c r="FW108" s="307"/>
      <c r="FX108" s="307"/>
      <c r="FY108" s="307"/>
      <c r="FZ108" s="307"/>
      <c r="GA108" s="307"/>
      <c r="GB108" s="307"/>
      <c r="GC108" s="307"/>
      <c r="GD108" s="307"/>
      <c r="GE108" s="307"/>
      <c r="GF108" s="307"/>
      <c r="GG108" s="307"/>
      <c r="GH108" s="307"/>
      <c r="GI108" s="307"/>
      <c r="GJ108" s="307"/>
      <c r="GK108" s="307"/>
      <c r="GL108" s="307"/>
      <c r="GM108" s="307"/>
      <c r="GN108" s="307"/>
      <c r="GO108" s="307"/>
      <c r="GP108" s="307"/>
      <c r="GQ108" s="307"/>
      <c r="GR108" s="307"/>
      <c r="GS108" s="307"/>
      <c r="GT108" s="307"/>
      <c r="GU108" s="307"/>
      <c r="GV108" s="307"/>
      <c r="GW108" s="307"/>
      <c r="GX108" s="307"/>
      <c r="GY108" s="307"/>
      <c r="GZ108" s="307"/>
      <c r="HA108" s="307"/>
      <c r="HB108" s="307"/>
      <c r="HC108" s="307"/>
      <c r="HD108" s="307"/>
      <c r="HE108" s="307"/>
      <c r="HF108" s="307"/>
      <c r="HG108" s="307"/>
      <c r="HH108" s="307"/>
      <c r="HI108" s="307"/>
      <c r="HJ108" s="307"/>
      <c r="HK108" s="307"/>
      <c r="HL108" s="307"/>
      <c r="HM108" s="307"/>
      <c r="HN108" s="307"/>
      <c r="HO108" s="307"/>
      <c r="HP108" s="307"/>
      <c r="HQ108" s="307"/>
      <c r="HR108" s="307"/>
      <c r="HS108" s="307"/>
      <c r="HT108" s="307"/>
      <c r="HU108" s="307"/>
      <c r="HV108" s="307"/>
      <c r="HW108" s="307"/>
      <c r="HX108" s="307"/>
      <c r="HY108" s="307"/>
      <c r="HZ108" s="307"/>
      <c r="IA108" s="307"/>
      <c r="IB108" s="307"/>
      <c r="IC108" s="307"/>
      <c r="ID108" s="307"/>
      <c r="IE108" s="307"/>
      <c r="IF108" s="307"/>
      <c r="IG108" s="307"/>
      <c r="IH108" s="307"/>
      <c r="II108" s="307"/>
      <c r="IJ108" s="307"/>
      <c r="IK108" s="307"/>
      <c r="IL108" s="307"/>
      <c r="IM108" s="307"/>
      <c r="IN108" s="307"/>
      <c r="IO108" s="307"/>
      <c r="IP108" s="307"/>
      <c r="IQ108" s="307"/>
      <c r="IR108" s="307"/>
      <c r="IS108" s="307"/>
      <c r="IT108" s="307"/>
      <c r="IU108" s="307"/>
      <c r="IV108" s="307"/>
    </row>
    <row r="109" spans="1:256" x14ac:dyDescent="0.2">
      <c r="A109" s="336"/>
      <c r="B109" s="293"/>
      <c r="C109" s="318"/>
      <c r="D109" s="318"/>
      <c r="E109" s="315"/>
      <c r="F109" s="316">
        <f t="shared" si="5"/>
        <v>0</v>
      </c>
      <c r="G109" s="317"/>
      <c r="H109" s="317"/>
      <c r="I109" s="293"/>
      <c r="J109" s="317"/>
      <c r="K109" s="317"/>
      <c r="L109" s="317"/>
      <c r="M109" s="328"/>
      <c r="N109" s="293"/>
      <c r="O109" s="293"/>
      <c r="P109" s="293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338"/>
      <c r="BC109" s="338"/>
      <c r="BD109" s="338"/>
      <c r="BE109" s="338"/>
      <c r="BF109" s="338"/>
      <c r="BG109" s="338"/>
      <c r="BH109" s="338"/>
      <c r="BI109" s="338"/>
      <c r="BJ109" s="338"/>
      <c r="BK109" s="338"/>
      <c r="BL109" s="338"/>
      <c r="BM109" s="338"/>
      <c r="BN109" s="338"/>
      <c r="BO109" s="338"/>
      <c r="BP109" s="338"/>
      <c r="BQ109" s="338"/>
      <c r="BR109" s="338"/>
      <c r="BS109" s="338"/>
      <c r="BT109" s="338"/>
      <c r="BU109" s="338"/>
      <c r="BV109" s="338"/>
      <c r="BW109" s="338"/>
      <c r="BX109" s="338"/>
      <c r="BY109" s="338"/>
      <c r="BZ109" s="338"/>
      <c r="CA109" s="338"/>
      <c r="CB109" s="338"/>
      <c r="CC109" s="338"/>
      <c r="CD109" s="338"/>
      <c r="CE109" s="338"/>
      <c r="CF109" s="338"/>
      <c r="CG109" s="338"/>
      <c r="CH109" s="338"/>
      <c r="CI109" s="338"/>
      <c r="CJ109" s="338"/>
      <c r="CK109" s="338"/>
      <c r="CL109" s="338"/>
      <c r="CM109" s="338"/>
      <c r="CN109" s="338"/>
      <c r="CO109" s="338"/>
      <c r="CP109" s="338"/>
      <c r="CQ109" s="338"/>
      <c r="CR109" s="338"/>
      <c r="CS109" s="338"/>
      <c r="CT109" s="338"/>
      <c r="CU109" s="338"/>
      <c r="CV109" s="338"/>
      <c r="CW109" s="338"/>
      <c r="CX109" s="338"/>
      <c r="CY109" s="338"/>
      <c r="CZ109" s="338"/>
      <c r="DA109" s="338"/>
      <c r="DB109" s="338"/>
      <c r="DC109" s="338"/>
      <c r="DD109" s="338"/>
      <c r="DE109" s="338"/>
      <c r="DF109" s="338"/>
      <c r="DG109" s="338"/>
      <c r="DH109" s="338"/>
      <c r="DI109" s="338"/>
      <c r="DJ109" s="338"/>
      <c r="DK109" s="338"/>
      <c r="DL109" s="338"/>
      <c r="DM109" s="338"/>
      <c r="DN109" s="338"/>
      <c r="DO109" s="338"/>
      <c r="DP109" s="338"/>
      <c r="DQ109" s="338"/>
      <c r="DR109" s="338"/>
      <c r="DS109" s="338"/>
      <c r="DT109" s="338"/>
      <c r="DU109" s="338"/>
      <c r="DV109" s="338"/>
      <c r="DW109" s="338"/>
      <c r="DX109" s="338"/>
      <c r="DY109" s="338"/>
      <c r="DZ109" s="338"/>
      <c r="EA109" s="338"/>
      <c r="EB109" s="338"/>
      <c r="EC109" s="338"/>
      <c r="ED109" s="338"/>
      <c r="EE109" s="338"/>
      <c r="EF109" s="338"/>
      <c r="EG109" s="338"/>
      <c r="EH109" s="338"/>
      <c r="EI109" s="338"/>
      <c r="EJ109" s="338"/>
      <c r="EK109" s="338"/>
      <c r="EL109" s="338"/>
      <c r="EM109" s="338"/>
      <c r="EN109" s="338"/>
      <c r="EO109" s="338"/>
      <c r="EP109" s="338"/>
      <c r="EQ109" s="338"/>
      <c r="ER109" s="338"/>
      <c r="ES109" s="338"/>
      <c r="ET109" s="338"/>
      <c r="EU109" s="338"/>
      <c r="EV109" s="338"/>
      <c r="EW109" s="338"/>
      <c r="EX109" s="338"/>
      <c r="EY109" s="338"/>
      <c r="EZ109" s="338"/>
      <c r="FA109" s="338"/>
      <c r="FB109" s="338"/>
      <c r="FC109" s="338"/>
      <c r="FD109" s="338"/>
      <c r="FE109" s="338"/>
      <c r="FF109" s="338"/>
      <c r="FG109" s="338"/>
      <c r="FH109" s="338"/>
      <c r="FI109" s="338"/>
      <c r="FJ109" s="338"/>
      <c r="FK109" s="338"/>
      <c r="FL109" s="338"/>
      <c r="FM109" s="338"/>
      <c r="FN109" s="338"/>
      <c r="FO109" s="338"/>
      <c r="FP109" s="338"/>
      <c r="FQ109" s="338"/>
      <c r="FR109" s="338"/>
      <c r="FS109" s="338"/>
      <c r="FT109" s="338"/>
      <c r="FU109" s="338"/>
      <c r="FV109" s="338"/>
      <c r="FW109" s="338"/>
      <c r="FX109" s="338"/>
      <c r="FY109" s="338"/>
      <c r="FZ109" s="338"/>
      <c r="GA109" s="338"/>
      <c r="GB109" s="338"/>
      <c r="GC109" s="338"/>
      <c r="GD109" s="338"/>
      <c r="GE109" s="338"/>
      <c r="GF109" s="338"/>
      <c r="GG109" s="338"/>
      <c r="GH109" s="338"/>
      <c r="GI109" s="338"/>
      <c r="GJ109" s="338"/>
      <c r="GK109" s="338"/>
      <c r="GL109" s="338"/>
      <c r="GM109" s="338"/>
      <c r="GN109" s="338"/>
      <c r="GO109" s="338"/>
      <c r="GP109" s="338"/>
      <c r="GQ109" s="338"/>
      <c r="GR109" s="338"/>
      <c r="GS109" s="338"/>
      <c r="GT109" s="338"/>
      <c r="GU109" s="338"/>
      <c r="GV109" s="338"/>
      <c r="GW109" s="338"/>
      <c r="GX109" s="338"/>
      <c r="GY109" s="338"/>
      <c r="GZ109" s="338"/>
      <c r="HA109" s="338"/>
      <c r="HB109" s="338"/>
      <c r="HC109" s="338"/>
      <c r="HD109" s="338"/>
      <c r="HE109" s="338"/>
      <c r="HF109" s="338"/>
      <c r="HG109" s="338"/>
      <c r="HH109" s="338"/>
      <c r="HI109" s="338"/>
      <c r="HJ109" s="338"/>
      <c r="HK109" s="338"/>
      <c r="HL109" s="338"/>
      <c r="HM109" s="338"/>
      <c r="HN109" s="338"/>
      <c r="HO109" s="338"/>
      <c r="HP109" s="338"/>
      <c r="HQ109" s="338"/>
      <c r="HR109" s="338"/>
      <c r="HS109" s="338"/>
      <c r="HT109" s="338"/>
      <c r="HU109" s="338"/>
      <c r="HV109" s="338"/>
      <c r="HW109" s="338"/>
      <c r="HX109" s="338"/>
      <c r="HY109" s="338"/>
      <c r="HZ109" s="338"/>
      <c r="IA109" s="338"/>
      <c r="IB109" s="338"/>
      <c r="IC109" s="338"/>
      <c r="ID109" s="338"/>
      <c r="IE109" s="338"/>
      <c r="IF109" s="338"/>
      <c r="IG109" s="338"/>
      <c r="IH109" s="338"/>
      <c r="II109" s="338"/>
      <c r="IJ109" s="338"/>
      <c r="IK109" s="338"/>
      <c r="IL109" s="338"/>
      <c r="IM109" s="338"/>
      <c r="IN109" s="338"/>
      <c r="IO109" s="338"/>
      <c r="IP109" s="338"/>
      <c r="IQ109" s="338"/>
      <c r="IR109" s="338"/>
      <c r="IS109" s="338"/>
      <c r="IT109" s="338"/>
      <c r="IU109" s="338"/>
      <c r="IV109" s="338"/>
    </row>
    <row r="110" spans="1:256" x14ac:dyDescent="0.2">
      <c r="A110" s="299"/>
      <c r="B110" s="295" t="s">
        <v>942</v>
      </c>
      <c r="C110" s="318"/>
      <c r="D110" s="318"/>
      <c r="E110" s="315"/>
      <c r="F110" s="316">
        <f t="shared" si="5"/>
        <v>0</v>
      </c>
      <c r="G110" s="317"/>
      <c r="H110" s="317"/>
      <c r="I110" s="293"/>
      <c r="J110" s="317"/>
      <c r="K110" s="349"/>
      <c r="L110" s="349"/>
      <c r="M110" s="328"/>
      <c r="N110" s="293"/>
      <c r="O110" s="293"/>
      <c r="P110" s="293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8"/>
      <c r="BB110" s="338"/>
      <c r="BC110" s="338"/>
      <c r="BD110" s="338"/>
      <c r="BE110" s="338"/>
      <c r="BF110" s="338"/>
      <c r="BG110" s="338"/>
      <c r="BH110" s="338"/>
      <c r="BI110" s="338"/>
      <c r="BJ110" s="338"/>
      <c r="BK110" s="338"/>
      <c r="BL110" s="338"/>
      <c r="BM110" s="338"/>
      <c r="BN110" s="338"/>
      <c r="BO110" s="338"/>
      <c r="BP110" s="338"/>
      <c r="BQ110" s="338"/>
      <c r="BR110" s="338"/>
      <c r="BS110" s="338"/>
      <c r="BT110" s="338"/>
      <c r="BU110" s="338"/>
      <c r="BV110" s="338"/>
      <c r="BW110" s="338"/>
      <c r="BX110" s="338"/>
      <c r="BY110" s="338"/>
      <c r="BZ110" s="338"/>
      <c r="CA110" s="338"/>
      <c r="CB110" s="338"/>
      <c r="CC110" s="338"/>
      <c r="CD110" s="338"/>
      <c r="CE110" s="338"/>
      <c r="CF110" s="338"/>
      <c r="CG110" s="338"/>
      <c r="CH110" s="338"/>
      <c r="CI110" s="338"/>
      <c r="CJ110" s="338"/>
      <c r="CK110" s="338"/>
      <c r="CL110" s="338"/>
      <c r="CM110" s="338"/>
      <c r="CN110" s="338"/>
      <c r="CO110" s="338"/>
      <c r="CP110" s="338"/>
      <c r="CQ110" s="338"/>
      <c r="CR110" s="338"/>
      <c r="CS110" s="338"/>
      <c r="CT110" s="338"/>
      <c r="CU110" s="338"/>
      <c r="CV110" s="338"/>
      <c r="CW110" s="338"/>
      <c r="CX110" s="338"/>
      <c r="CY110" s="338"/>
      <c r="CZ110" s="338"/>
      <c r="DA110" s="338"/>
      <c r="DB110" s="338"/>
      <c r="DC110" s="338"/>
      <c r="DD110" s="338"/>
      <c r="DE110" s="338"/>
      <c r="DF110" s="338"/>
      <c r="DG110" s="338"/>
      <c r="DH110" s="338"/>
      <c r="DI110" s="338"/>
      <c r="DJ110" s="338"/>
      <c r="DK110" s="338"/>
      <c r="DL110" s="338"/>
      <c r="DM110" s="338"/>
      <c r="DN110" s="338"/>
      <c r="DO110" s="338"/>
      <c r="DP110" s="338"/>
      <c r="DQ110" s="338"/>
      <c r="DR110" s="338"/>
      <c r="DS110" s="338"/>
      <c r="DT110" s="338"/>
      <c r="DU110" s="338"/>
      <c r="DV110" s="338"/>
      <c r="DW110" s="338"/>
      <c r="DX110" s="338"/>
      <c r="DY110" s="338"/>
      <c r="DZ110" s="338"/>
      <c r="EA110" s="338"/>
      <c r="EB110" s="338"/>
      <c r="EC110" s="338"/>
      <c r="ED110" s="338"/>
      <c r="EE110" s="338"/>
      <c r="EF110" s="338"/>
      <c r="EG110" s="338"/>
      <c r="EH110" s="338"/>
      <c r="EI110" s="338"/>
      <c r="EJ110" s="338"/>
      <c r="EK110" s="338"/>
      <c r="EL110" s="338"/>
      <c r="EM110" s="338"/>
      <c r="EN110" s="338"/>
      <c r="EO110" s="338"/>
      <c r="EP110" s="338"/>
      <c r="EQ110" s="338"/>
      <c r="ER110" s="338"/>
      <c r="ES110" s="338"/>
      <c r="ET110" s="338"/>
      <c r="EU110" s="338"/>
      <c r="EV110" s="338"/>
      <c r="EW110" s="338"/>
      <c r="EX110" s="338"/>
      <c r="EY110" s="338"/>
      <c r="EZ110" s="338"/>
      <c r="FA110" s="338"/>
      <c r="FB110" s="338"/>
      <c r="FC110" s="338"/>
      <c r="FD110" s="338"/>
      <c r="FE110" s="338"/>
      <c r="FF110" s="338"/>
      <c r="FG110" s="338"/>
      <c r="FH110" s="338"/>
      <c r="FI110" s="338"/>
      <c r="FJ110" s="338"/>
      <c r="FK110" s="338"/>
      <c r="FL110" s="338"/>
      <c r="FM110" s="338"/>
      <c r="FN110" s="338"/>
      <c r="FO110" s="338"/>
      <c r="FP110" s="338"/>
      <c r="FQ110" s="338"/>
      <c r="FR110" s="338"/>
      <c r="FS110" s="338"/>
      <c r="FT110" s="338"/>
      <c r="FU110" s="338"/>
      <c r="FV110" s="338"/>
      <c r="FW110" s="338"/>
      <c r="FX110" s="338"/>
      <c r="FY110" s="338"/>
      <c r="FZ110" s="338"/>
      <c r="GA110" s="338"/>
      <c r="GB110" s="338"/>
      <c r="GC110" s="338"/>
      <c r="GD110" s="338"/>
      <c r="GE110" s="338"/>
      <c r="GF110" s="338"/>
      <c r="GG110" s="338"/>
      <c r="GH110" s="338"/>
      <c r="GI110" s="338"/>
      <c r="GJ110" s="338"/>
      <c r="GK110" s="338"/>
      <c r="GL110" s="338"/>
      <c r="GM110" s="338"/>
      <c r="GN110" s="338"/>
      <c r="GO110" s="338"/>
      <c r="GP110" s="338"/>
      <c r="GQ110" s="338"/>
      <c r="GR110" s="338"/>
      <c r="GS110" s="338"/>
      <c r="GT110" s="338"/>
      <c r="GU110" s="338"/>
      <c r="GV110" s="338"/>
      <c r="GW110" s="338"/>
      <c r="GX110" s="338"/>
      <c r="GY110" s="338"/>
      <c r="GZ110" s="338"/>
      <c r="HA110" s="338"/>
      <c r="HB110" s="338"/>
      <c r="HC110" s="338"/>
      <c r="HD110" s="338"/>
      <c r="HE110" s="338"/>
      <c r="HF110" s="338"/>
      <c r="HG110" s="338"/>
      <c r="HH110" s="338"/>
      <c r="HI110" s="338"/>
      <c r="HJ110" s="338"/>
      <c r="HK110" s="338"/>
      <c r="HL110" s="338"/>
      <c r="HM110" s="338"/>
      <c r="HN110" s="338"/>
      <c r="HO110" s="338"/>
      <c r="HP110" s="338"/>
      <c r="HQ110" s="338"/>
      <c r="HR110" s="338"/>
      <c r="HS110" s="338"/>
      <c r="HT110" s="338"/>
      <c r="HU110" s="338"/>
      <c r="HV110" s="338"/>
      <c r="HW110" s="338"/>
      <c r="HX110" s="338"/>
      <c r="HY110" s="338"/>
      <c r="HZ110" s="338"/>
      <c r="IA110" s="338"/>
      <c r="IB110" s="338"/>
      <c r="IC110" s="338"/>
      <c r="ID110" s="338"/>
      <c r="IE110" s="338"/>
      <c r="IF110" s="338"/>
      <c r="IG110" s="338"/>
      <c r="IH110" s="338"/>
      <c r="II110" s="338"/>
      <c r="IJ110" s="338"/>
      <c r="IK110" s="338"/>
      <c r="IL110" s="338"/>
      <c r="IM110" s="338"/>
      <c r="IN110" s="338"/>
      <c r="IO110" s="338"/>
      <c r="IP110" s="338"/>
      <c r="IQ110" s="338"/>
      <c r="IR110" s="338"/>
      <c r="IS110" s="338"/>
      <c r="IT110" s="338"/>
      <c r="IU110" s="338"/>
      <c r="IV110" s="338"/>
    </row>
    <row r="111" spans="1:256" ht="25.5" x14ac:dyDescent="0.2">
      <c r="A111" s="299">
        <v>1</v>
      </c>
      <c r="B111" s="293" t="s">
        <v>943</v>
      </c>
      <c r="C111" s="318">
        <v>1</v>
      </c>
      <c r="D111" s="318" t="s">
        <v>944</v>
      </c>
      <c r="E111" s="315"/>
      <c r="F111" s="326">
        <f t="shared" si="5"/>
        <v>0</v>
      </c>
      <c r="G111" s="317">
        <v>14.7</v>
      </c>
      <c r="H111" s="317">
        <f>G111*C111</f>
        <v>14.7</v>
      </c>
      <c r="I111" s="293" t="s">
        <v>859</v>
      </c>
      <c r="J111" s="317"/>
      <c r="K111" s="317">
        <f>J111*C111</f>
        <v>0</v>
      </c>
      <c r="L111" s="317"/>
      <c r="M111" s="328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  <c r="DG111" s="293"/>
      <c r="DH111" s="293"/>
      <c r="DI111" s="293"/>
      <c r="DJ111" s="293"/>
      <c r="DK111" s="293"/>
      <c r="DL111" s="293"/>
      <c r="DM111" s="293"/>
      <c r="DN111" s="293"/>
      <c r="DO111" s="293"/>
      <c r="DP111" s="293"/>
      <c r="DQ111" s="293"/>
      <c r="DR111" s="293"/>
      <c r="DS111" s="293"/>
      <c r="DT111" s="293"/>
      <c r="DU111" s="293"/>
      <c r="DV111" s="293"/>
      <c r="DW111" s="293"/>
      <c r="DX111" s="293"/>
      <c r="DY111" s="293"/>
      <c r="DZ111" s="293"/>
      <c r="EA111" s="293"/>
      <c r="EB111" s="293"/>
      <c r="EC111" s="293"/>
      <c r="ED111" s="293"/>
      <c r="EE111" s="293"/>
      <c r="EF111" s="293"/>
      <c r="EG111" s="293"/>
      <c r="EH111" s="293"/>
      <c r="EI111" s="293"/>
      <c r="EJ111" s="293"/>
      <c r="EK111" s="293"/>
      <c r="EL111" s="293"/>
      <c r="EM111" s="293"/>
      <c r="EN111" s="293"/>
      <c r="EO111" s="293"/>
      <c r="EP111" s="293"/>
      <c r="EQ111" s="293"/>
      <c r="ER111" s="293"/>
      <c r="ES111" s="293"/>
      <c r="ET111" s="293"/>
      <c r="EU111" s="293"/>
      <c r="EV111" s="293"/>
      <c r="EW111" s="293"/>
      <c r="EX111" s="293"/>
      <c r="EY111" s="293"/>
      <c r="EZ111" s="293"/>
      <c r="FA111" s="293"/>
      <c r="FB111" s="293"/>
      <c r="FC111" s="293"/>
      <c r="FD111" s="293"/>
      <c r="FE111" s="293"/>
      <c r="FF111" s="293"/>
      <c r="FG111" s="293"/>
      <c r="FH111" s="293"/>
      <c r="FI111" s="293"/>
      <c r="FJ111" s="293"/>
      <c r="FK111" s="293"/>
      <c r="FL111" s="293"/>
      <c r="FM111" s="293"/>
      <c r="FN111" s="293"/>
      <c r="FO111" s="293"/>
      <c r="FP111" s="293"/>
      <c r="FQ111" s="293"/>
      <c r="FR111" s="293"/>
      <c r="FS111" s="293"/>
      <c r="FT111" s="293"/>
      <c r="FU111" s="293"/>
      <c r="FV111" s="293"/>
      <c r="FW111" s="293"/>
      <c r="FX111" s="293"/>
      <c r="FY111" s="293"/>
      <c r="FZ111" s="293"/>
      <c r="GA111" s="293"/>
      <c r="GB111" s="293"/>
      <c r="GC111" s="293"/>
      <c r="GD111" s="293"/>
      <c r="GE111" s="293"/>
      <c r="GF111" s="293"/>
      <c r="GG111" s="293"/>
      <c r="GH111" s="293"/>
      <c r="GI111" s="293"/>
      <c r="GJ111" s="293"/>
      <c r="GK111" s="293"/>
      <c r="GL111" s="293"/>
      <c r="GM111" s="293"/>
      <c r="GN111" s="293"/>
      <c r="GO111" s="293"/>
      <c r="GP111" s="293"/>
      <c r="GQ111" s="293"/>
      <c r="GR111" s="293"/>
      <c r="GS111" s="293"/>
      <c r="GT111" s="293"/>
      <c r="GU111" s="293"/>
      <c r="GV111" s="293"/>
      <c r="GW111" s="293"/>
      <c r="GX111" s="293"/>
      <c r="GY111" s="293"/>
      <c r="GZ111" s="293"/>
      <c r="HA111" s="293"/>
      <c r="HB111" s="293"/>
      <c r="HC111" s="293"/>
      <c r="HD111" s="293"/>
      <c r="HE111" s="293"/>
      <c r="HF111" s="293"/>
      <c r="HG111" s="293"/>
      <c r="HH111" s="293"/>
      <c r="HI111" s="293"/>
      <c r="HJ111" s="293"/>
      <c r="HK111" s="293"/>
      <c r="HL111" s="293"/>
      <c r="HM111" s="293"/>
      <c r="HN111" s="293"/>
      <c r="HO111" s="293"/>
      <c r="HP111" s="293"/>
      <c r="HQ111" s="293"/>
      <c r="HR111" s="293"/>
      <c r="HS111" s="293"/>
      <c r="HT111" s="293"/>
      <c r="HU111" s="293"/>
      <c r="HV111" s="293"/>
      <c r="HW111" s="293"/>
      <c r="HX111" s="293"/>
      <c r="HY111" s="293"/>
      <c r="HZ111" s="293"/>
      <c r="IA111" s="293"/>
      <c r="IB111" s="293"/>
      <c r="IC111" s="293"/>
      <c r="ID111" s="293"/>
      <c r="IE111" s="293"/>
      <c r="IF111" s="293"/>
      <c r="IG111" s="293"/>
      <c r="IH111" s="293"/>
      <c r="II111" s="293"/>
      <c r="IJ111" s="293"/>
      <c r="IK111" s="293"/>
      <c r="IL111" s="293"/>
      <c r="IM111" s="293"/>
      <c r="IN111" s="293"/>
      <c r="IO111" s="293"/>
      <c r="IP111" s="293"/>
      <c r="IQ111" s="293"/>
      <c r="IR111" s="293"/>
      <c r="IS111" s="293"/>
      <c r="IT111" s="293"/>
      <c r="IU111" s="293"/>
      <c r="IV111" s="293"/>
    </row>
    <row r="112" spans="1:256" ht="38.25" x14ac:dyDescent="0.2">
      <c r="A112" s="336">
        <v>2</v>
      </c>
      <c r="B112" s="293" t="s">
        <v>945</v>
      </c>
      <c r="C112" s="318">
        <v>1</v>
      </c>
      <c r="D112" s="318" t="s">
        <v>946</v>
      </c>
      <c r="E112" s="315"/>
      <c r="F112" s="326">
        <f t="shared" si="5"/>
        <v>0</v>
      </c>
      <c r="G112" s="317"/>
      <c r="H112" s="293"/>
      <c r="I112" s="293"/>
      <c r="J112" s="317"/>
      <c r="K112" s="317">
        <f>J112*C112</f>
        <v>0</v>
      </c>
      <c r="L112" s="317"/>
      <c r="M112" s="328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3"/>
      <c r="CP112" s="293"/>
      <c r="CQ112" s="293"/>
      <c r="CR112" s="293"/>
      <c r="CS112" s="293"/>
      <c r="CT112" s="293"/>
      <c r="CU112" s="293"/>
      <c r="CV112" s="293"/>
      <c r="CW112" s="293"/>
      <c r="CX112" s="293"/>
      <c r="CY112" s="293"/>
      <c r="CZ112" s="293"/>
      <c r="DA112" s="293"/>
      <c r="DB112" s="293"/>
      <c r="DC112" s="293"/>
      <c r="DD112" s="293"/>
      <c r="DE112" s="293"/>
      <c r="DF112" s="293"/>
      <c r="DG112" s="293"/>
      <c r="DH112" s="293"/>
      <c r="DI112" s="293"/>
      <c r="DJ112" s="293"/>
      <c r="DK112" s="293"/>
      <c r="DL112" s="293"/>
      <c r="DM112" s="293"/>
      <c r="DN112" s="293"/>
      <c r="DO112" s="293"/>
      <c r="DP112" s="293"/>
      <c r="DQ112" s="293"/>
      <c r="DR112" s="293"/>
      <c r="DS112" s="293"/>
      <c r="DT112" s="293"/>
      <c r="DU112" s="293"/>
      <c r="DV112" s="293"/>
      <c r="DW112" s="293"/>
      <c r="DX112" s="293"/>
      <c r="DY112" s="293"/>
      <c r="DZ112" s="293"/>
      <c r="EA112" s="293"/>
      <c r="EB112" s="293"/>
      <c r="EC112" s="293"/>
      <c r="ED112" s="293"/>
      <c r="EE112" s="293"/>
      <c r="EF112" s="293"/>
      <c r="EG112" s="293"/>
      <c r="EH112" s="293"/>
      <c r="EI112" s="293"/>
      <c r="EJ112" s="293"/>
      <c r="EK112" s="293"/>
      <c r="EL112" s="293"/>
      <c r="EM112" s="293"/>
      <c r="EN112" s="293"/>
      <c r="EO112" s="293"/>
      <c r="EP112" s="293"/>
      <c r="EQ112" s="293"/>
      <c r="ER112" s="293"/>
      <c r="ES112" s="293"/>
      <c r="ET112" s="293"/>
      <c r="EU112" s="293"/>
      <c r="EV112" s="293"/>
      <c r="EW112" s="293"/>
      <c r="EX112" s="293"/>
      <c r="EY112" s="293"/>
      <c r="EZ112" s="293"/>
      <c r="FA112" s="293"/>
      <c r="FB112" s="293"/>
      <c r="FC112" s="293"/>
      <c r="FD112" s="293"/>
      <c r="FE112" s="293"/>
      <c r="FF112" s="293"/>
      <c r="FG112" s="293"/>
      <c r="FH112" s="293"/>
      <c r="FI112" s="293"/>
      <c r="FJ112" s="293"/>
      <c r="FK112" s="293"/>
      <c r="FL112" s="293"/>
      <c r="FM112" s="293"/>
      <c r="FN112" s="293"/>
      <c r="FO112" s="293"/>
      <c r="FP112" s="293"/>
      <c r="FQ112" s="293"/>
      <c r="FR112" s="293"/>
      <c r="FS112" s="293"/>
      <c r="FT112" s="293"/>
      <c r="FU112" s="293"/>
      <c r="FV112" s="293"/>
      <c r="FW112" s="293"/>
      <c r="FX112" s="293"/>
      <c r="FY112" s="293"/>
      <c r="FZ112" s="293"/>
      <c r="GA112" s="293"/>
      <c r="GB112" s="293"/>
      <c r="GC112" s="293"/>
      <c r="GD112" s="293"/>
      <c r="GE112" s="293"/>
      <c r="GF112" s="293"/>
      <c r="GG112" s="293"/>
      <c r="GH112" s="293"/>
      <c r="GI112" s="293"/>
      <c r="GJ112" s="293"/>
      <c r="GK112" s="293"/>
      <c r="GL112" s="293"/>
      <c r="GM112" s="293"/>
      <c r="GN112" s="293"/>
      <c r="GO112" s="293"/>
      <c r="GP112" s="293"/>
      <c r="GQ112" s="293"/>
      <c r="GR112" s="293"/>
      <c r="GS112" s="293"/>
      <c r="GT112" s="293"/>
      <c r="GU112" s="293"/>
      <c r="GV112" s="293"/>
      <c r="GW112" s="293"/>
      <c r="GX112" s="293"/>
      <c r="GY112" s="293"/>
      <c r="GZ112" s="293"/>
      <c r="HA112" s="293"/>
      <c r="HB112" s="293"/>
      <c r="HC112" s="293"/>
      <c r="HD112" s="293"/>
      <c r="HE112" s="293"/>
      <c r="HF112" s="293"/>
      <c r="HG112" s="293"/>
      <c r="HH112" s="293"/>
      <c r="HI112" s="293"/>
      <c r="HJ112" s="293"/>
      <c r="HK112" s="293"/>
      <c r="HL112" s="293"/>
      <c r="HM112" s="293"/>
      <c r="HN112" s="293"/>
      <c r="HO112" s="293"/>
      <c r="HP112" s="293"/>
      <c r="HQ112" s="293"/>
      <c r="HR112" s="293"/>
      <c r="HS112" s="293"/>
      <c r="HT112" s="293"/>
      <c r="HU112" s="293"/>
      <c r="HV112" s="293"/>
      <c r="HW112" s="293"/>
      <c r="HX112" s="293"/>
      <c r="HY112" s="293"/>
      <c r="HZ112" s="293"/>
      <c r="IA112" s="293"/>
      <c r="IB112" s="293"/>
      <c r="IC112" s="293"/>
      <c r="ID112" s="293"/>
      <c r="IE112" s="293"/>
      <c r="IF112" s="293"/>
      <c r="IG112" s="293"/>
      <c r="IH112" s="293"/>
      <c r="II112" s="293"/>
      <c r="IJ112" s="293"/>
      <c r="IK112" s="293"/>
      <c r="IL112" s="293"/>
      <c r="IM112" s="293"/>
      <c r="IN112" s="293"/>
      <c r="IO112" s="293"/>
      <c r="IP112" s="293"/>
      <c r="IQ112" s="293"/>
      <c r="IR112" s="293"/>
      <c r="IS112" s="293"/>
      <c r="IT112" s="293"/>
      <c r="IU112" s="293"/>
      <c r="IV112" s="293"/>
    </row>
    <row r="113" spans="1:256" x14ac:dyDescent="0.2">
      <c r="A113" s="336">
        <v>3</v>
      </c>
      <c r="B113" s="293" t="s">
        <v>947</v>
      </c>
      <c r="C113" s="318">
        <v>1</v>
      </c>
      <c r="D113" s="318" t="s">
        <v>948</v>
      </c>
      <c r="E113" s="315"/>
      <c r="F113" s="326">
        <f t="shared" si="5"/>
        <v>0</v>
      </c>
      <c r="G113" s="317"/>
      <c r="H113" s="293"/>
      <c r="I113" s="293"/>
      <c r="J113" s="317"/>
      <c r="K113" s="317"/>
      <c r="L113" s="317"/>
      <c r="M113" s="328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3"/>
      <c r="BB113" s="293"/>
      <c r="BC113" s="293"/>
      <c r="BD113" s="293"/>
      <c r="BE113" s="293"/>
      <c r="BF113" s="293"/>
      <c r="BG113" s="293"/>
      <c r="BH113" s="293"/>
      <c r="BI113" s="293"/>
      <c r="BJ113" s="293"/>
      <c r="BK113" s="293"/>
      <c r="BL113" s="293"/>
      <c r="BM113" s="293"/>
      <c r="BN113" s="293"/>
      <c r="BO113" s="293"/>
      <c r="BP113" s="293"/>
      <c r="BQ113" s="293"/>
      <c r="BR113" s="293"/>
      <c r="BS113" s="293"/>
      <c r="BT113" s="293"/>
      <c r="BU113" s="293"/>
      <c r="BV113" s="293"/>
      <c r="BW113" s="293"/>
      <c r="BX113" s="293"/>
      <c r="BY113" s="293"/>
      <c r="BZ113" s="293"/>
      <c r="CA113" s="293"/>
      <c r="CB113" s="293"/>
      <c r="CC113" s="293"/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3"/>
      <c r="CP113" s="293"/>
      <c r="CQ113" s="293"/>
      <c r="CR113" s="293"/>
      <c r="CS113" s="293"/>
      <c r="CT113" s="293"/>
      <c r="CU113" s="293"/>
      <c r="CV113" s="293"/>
      <c r="CW113" s="293"/>
      <c r="CX113" s="293"/>
      <c r="CY113" s="293"/>
      <c r="CZ113" s="293"/>
      <c r="DA113" s="293"/>
      <c r="DB113" s="293"/>
      <c r="DC113" s="293"/>
      <c r="DD113" s="293"/>
      <c r="DE113" s="293"/>
      <c r="DF113" s="293"/>
      <c r="DG113" s="293"/>
      <c r="DH113" s="293"/>
      <c r="DI113" s="293"/>
      <c r="DJ113" s="293"/>
      <c r="DK113" s="293"/>
      <c r="DL113" s="293"/>
      <c r="DM113" s="293"/>
      <c r="DN113" s="293"/>
      <c r="DO113" s="293"/>
      <c r="DP113" s="293"/>
      <c r="DQ113" s="293"/>
      <c r="DR113" s="293"/>
      <c r="DS113" s="293"/>
      <c r="DT113" s="293"/>
      <c r="DU113" s="293"/>
      <c r="DV113" s="293"/>
      <c r="DW113" s="293"/>
      <c r="DX113" s="293"/>
      <c r="DY113" s="293"/>
      <c r="DZ113" s="293"/>
      <c r="EA113" s="293"/>
      <c r="EB113" s="293"/>
      <c r="EC113" s="293"/>
      <c r="ED113" s="293"/>
      <c r="EE113" s="293"/>
      <c r="EF113" s="293"/>
      <c r="EG113" s="293"/>
      <c r="EH113" s="293"/>
      <c r="EI113" s="293"/>
      <c r="EJ113" s="293"/>
      <c r="EK113" s="293"/>
      <c r="EL113" s="293"/>
      <c r="EM113" s="293"/>
      <c r="EN113" s="293"/>
      <c r="EO113" s="293"/>
      <c r="EP113" s="293"/>
      <c r="EQ113" s="293"/>
      <c r="ER113" s="293"/>
      <c r="ES113" s="293"/>
      <c r="ET113" s="293"/>
      <c r="EU113" s="293"/>
      <c r="EV113" s="293"/>
      <c r="EW113" s="293"/>
      <c r="EX113" s="293"/>
      <c r="EY113" s="293"/>
      <c r="EZ113" s="293"/>
      <c r="FA113" s="293"/>
      <c r="FB113" s="293"/>
      <c r="FC113" s="293"/>
      <c r="FD113" s="293"/>
      <c r="FE113" s="293"/>
      <c r="FF113" s="293"/>
      <c r="FG113" s="293"/>
      <c r="FH113" s="293"/>
      <c r="FI113" s="293"/>
      <c r="FJ113" s="293"/>
      <c r="FK113" s="293"/>
      <c r="FL113" s="293"/>
      <c r="FM113" s="293"/>
      <c r="FN113" s="293"/>
      <c r="FO113" s="293"/>
      <c r="FP113" s="293"/>
      <c r="FQ113" s="293"/>
      <c r="FR113" s="293"/>
      <c r="FS113" s="293"/>
      <c r="FT113" s="293"/>
      <c r="FU113" s="293"/>
      <c r="FV113" s="293"/>
      <c r="FW113" s="293"/>
      <c r="FX113" s="293"/>
      <c r="FY113" s="293"/>
      <c r="FZ113" s="293"/>
      <c r="GA113" s="293"/>
      <c r="GB113" s="293"/>
      <c r="GC113" s="293"/>
      <c r="GD113" s="293"/>
      <c r="GE113" s="293"/>
      <c r="GF113" s="293"/>
      <c r="GG113" s="293"/>
      <c r="GH113" s="293"/>
      <c r="GI113" s="293"/>
      <c r="GJ113" s="293"/>
      <c r="GK113" s="293"/>
      <c r="GL113" s="293"/>
      <c r="GM113" s="293"/>
      <c r="GN113" s="293"/>
      <c r="GO113" s="293"/>
      <c r="GP113" s="293"/>
      <c r="GQ113" s="293"/>
      <c r="GR113" s="293"/>
      <c r="GS113" s="293"/>
      <c r="GT113" s="293"/>
      <c r="GU113" s="293"/>
      <c r="GV113" s="293"/>
      <c r="GW113" s="293"/>
      <c r="GX113" s="293"/>
      <c r="GY113" s="293"/>
      <c r="GZ113" s="293"/>
      <c r="HA113" s="293"/>
      <c r="HB113" s="293"/>
      <c r="HC113" s="293"/>
      <c r="HD113" s="293"/>
      <c r="HE113" s="293"/>
      <c r="HF113" s="293"/>
      <c r="HG113" s="293"/>
      <c r="HH113" s="293"/>
      <c r="HI113" s="293"/>
      <c r="HJ113" s="293"/>
      <c r="HK113" s="293"/>
      <c r="HL113" s="293"/>
      <c r="HM113" s="293"/>
      <c r="HN113" s="293"/>
      <c r="HO113" s="293"/>
      <c r="HP113" s="293"/>
      <c r="HQ113" s="293"/>
      <c r="HR113" s="293"/>
      <c r="HS113" s="293"/>
      <c r="HT113" s="293"/>
      <c r="HU113" s="293"/>
      <c r="HV113" s="293"/>
      <c r="HW113" s="293"/>
      <c r="HX113" s="293"/>
      <c r="HY113" s="293"/>
      <c r="HZ113" s="293"/>
      <c r="IA113" s="293"/>
      <c r="IB113" s="293"/>
      <c r="IC113" s="293"/>
      <c r="ID113" s="293"/>
      <c r="IE113" s="293"/>
      <c r="IF113" s="293"/>
      <c r="IG113" s="293"/>
      <c r="IH113" s="293"/>
      <c r="II113" s="293"/>
      <c r="IJ113" s="293"/>
      <c r="IK113" s="293"/>
      <c r="IL113" s="293"/>
      <c r="IM113" s="293"/>
      <c r="IN113" s="293"/>
      <c r="IO113" s="293"/>
      <c r="IP113" s="293"/>
      <c r="IQ113" s="293"/>
      <c r="IR113" s="293"/>
      <c r="IS113" s="293"/>
      <c r="IT113" s="293"/>
      <c r="IU113" s="293"/>
      <c r="IV113" s="293"/>
    </row>
    <row r="114" spans="1:256" x14ac:dyDescent="0.2">
      <c r="A114" s="293">
        <v>4</v>
      </c>
      <c r="B114" s="293" t="s">
        <v>949</v>
      </c>
      <c r="C114" s="318">
        <v>1</v>
      </c>
      <c r="D114" s="318"/>
      <c r="E114" s="315"/>
      <c r="F114" s="326">
        <f t="shared" si="5"/>
        <v>0</v>
      </c>
      <c r="G114" s="317"/>
      <c r="H114" s="293"/>
      <c r="I114" s="293"/>
      <c r="J114" s="317"/>
      <c r="K114" s="317"/>
      <c r="L114" s="317"/>
      <c r="M114" s="328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3"/>
      <c r="BO114" s="293"/>
      <c r="BP114" s="293"/>
      <c r="BQ114" s="293"/>
      <c r="BR114" s="293"/>
      <c r="BS114" s="293"/>
      <c r="BT114" s="293"/>
      <c r="BU114" s="293"/>
      <c r="BV114" s="293"/>
      <c r="BW114" s="293"/>
      <c r="BX114" s="293"/>
      <c r="BY114" s="293"/>
      <c r="BZ114" s="293"/>
      <c r="CA114" s="293"/>
      <c r="CB114" s="293"/>
      <c r="CC114" s="293"/>
      <c r="CD114" s="293"/>
      <c r="CE114" s="293"/>
      <c r="CF114" s="293"/>
      <c r="CG114" s="293"/>
      <c r="CH114" s="293"/>
      <c r="CI114" s="293"/>
      <c r="CJ114" s="293"/>
      <c r="CK114" s="293"/>
      <c r="CL114" s="293"/>
      <c r="CM114" s="293"/>
      <c r="CN114" s="293"/>
      <c r="CO114" s="293"/>
      <c r="CP114" s="293"/>
      <c r="CQ114" s="293"/>
      <c r="CR114" s="293"/>
      <c r="CS114" s="293"/>
      <c r="CT114" s="293"/>
      <c r="CU114" s="293"/>
      <c r="CV114" s="293"/>
      <c r="CW114" s="293"/>
      <c r="CX114" s="293"/>
      <c r="CY114" s="293"/>
      <c r="CZ114" s="293"/>
      <c r="DA114" s="293"/>
      <c r="DB114" s="293"/>
      <c r="DC114" s="293"/>
      <c r="DD114" s="293"/>
      <c r="DE114" s="293"/>
      <c r="DF114" s="293"/>
      <c r="DG114" s="293"/>
      <c r="DH114" s="293"/>
      <c r="DI114" s="293"/>
      <c r="DJ114" s="293"/>
      <c r="DK114" s="293"/>
      <c r="DL114" s="293"/>
      <c r="DM114" s="293"/>
      <c r="DN114" s="293"/>
      <c r="DO114" s="293"/>
      <c r="DP114" s="293"/>
      <c r="DQ114" s="293"/>
      <c r="DR114" s="293"/>
      <c r="DS114" s="293"/>
      <c r="DT114" s="293"/>
      <c r="DU114" s="293"/>
      <c r="DV114" s="293"/>
      <c r="DW114" s="293"/>
      <c r="DX114" s="293"/>
      <c r="DY114" s="293"/>
      <c r="DZ114" s="293"/>
      <c r="EA114" s="293"/>
      <c r="EB114" s="293"/>
      <c r="EC114" s="293"/>
      <c r="ED114" s="293"/>
      <c r="EE114" s="293"/>
      <c r="EF114" s="293"/>
      <c r="EG114" s="293"/>
      <c r="EH114" s="293"/>
      <c r="EI114" s="293"/>
      <c r="EJ114" s="293"/>
      <c r="EK114" s="293"/>
      <c r="EL114" s="293"/>
      <c r="EM114" s="293"/>
      <c r="EN114" s="293"/>
      <c r="EO114" s="293"/>
      <c r="EP114" s="293"/>
      <c r="EQ114" s="293"/>
      <c r="ER114" s="293"/>
      <c r="ES114" s="293"/>
      <c r="ET114" s="293"/>
      <c r="EU114" s="293"/>
      <c r="EV114" s="293"/>
      <c r="EW114" s="293"/>
      <c r="EX114" s="293"/>
      <c r="EY114" s="293"/>
      <c r="EZ114" s="293"/>
      <c r="FA114" s="293"/>
      <c r="FB114" s="293"/>
      <c r="FC114" s="293"/>
      <c r="FD114" s="293"/>
      <c r="FE114" s="293"/>
      <c r="FF114" s="293"/>
      <c r="FG114" s="293"/>
      <c r="FH114" s="293"/>
      <c r="FI114" s="293"/>
      <c r="FJ114" s="293"/>
      <c r="FK114" s="293"/>
      <c r="FL114" s="293"/>
      <c r="FM114" s="293"/>
      <c r="FN114" s="293"/>
      <c r="FO114" s="293"/>
      <c r="FP114" s="293"/>
      <c r="FQ114" s="293"/>
      <c r="FR114" s="293"/>
      <c r="FS114" s="293"/>
      <c r="FT114" s="293"/>
      <c r="FU114" s="293"/>
      <c r="FV114" s="293"/>
      <c r="FW114" s="293"/>
      <c r="FX114" s="293"/>
      <c r="FY114" s="293"/>
      <c r="FZ114" s="293"/>
      <c r="GA114" s="293"/>
      <c r="GB114" s="293"/>
      <c r="GC114" s="293"/>
      <c r="GD114" s="293"/>
      <c r="GE114" s="293"/>
      <c r="GF114" s="293"/>
      <c r="GG114" s="293"/>
      <c r="GH114" s="293"/>
      <c r="GI114" s="293"/>
      <c r="GJ114" s="293"/>
      <c r="GK114" s="293"/>
      <c r="GL114" s="293"/>
      <c r="GM114" s="293"/>
      <c r="GN114" s="293"/>
      <c r="GO114" s="293"/>
      <c r="GP114" s="293"/>
      <c r="GQ114" s="293"/>
      <c r="GR114" s="293"/>
      <c r="GS114" s="293"/>
      <c r="GT114" s="293"/>
      <c r="GU114" s="293"/>
      <c r="GV114" s="293"/>
      <c r="GW114" s="293"/>
      <c r="GX114" s="293"/>
      <c r="GY114" s="293"/>
      <c r="GZ114" s="293"/>
      <c r="HA114" s="293"/>
      <c r="HB114" s="293"/>
      <c r="HC114" s="293"/>
      <c r="HD114" s="293"/>
      <c r="HE114" s="293"/>
      <c r="HF114" s="293"/>
      <c r="HG114" s="293"/>
      <c r="HH114" s="293"/>
      <c r="HI114" s="293"/>
      <c r="HJ114" s="293"/>
      <c r="HK114" s="293"/>
      <c r="HL114" s="293"/>
      <c r="HM114" s="293"/>
      <c r="HN114" s="293"/>
      <c r="HO114" s="293"/>
      <c r="HP114" s="293"/>
      <c r="HQ114" s="293"/>
      <c r="HR114" s="293"/>
      <c r="HS114" s="293"/>
      <c r="HT114" s="293"/>
      <c r="HU114" s="293"/>
      <c r="HV114" s="293"/>
      <c r="HW114" s="293"/>
      <c r="HX114" s="293"/>
      <c r="HY114" s="293"/>
      <c r="HZ114" s="293"/>
      <c r="IA114" s="293"/>
      <c r="IB114" s="293"/>
      <c r="IC114" s="293"/>
      <c r="ID114" s="293"/>
      <c r="IE114" s="293"/>
      <c r="IF114" s="293"/>
      <c r="IG114" s="293"/>
      <c r="IH114" s="293"/>
      <c r="II114" s="293"/>
      <c r="IJ114" s="293"/>
      <c r="IK114" s="293"/>
      <c r="IL114" s="293"/>
      <c r="IM114" s="293"/>
      <c r="IN114" s="293"/>
      <c r="IO114" s="293"/>
      <c r="IP114" s="293"/>
      <c r="IQ114" s="293"/>
      <c r="IR114" s="293"/>
      <c r="IS114" s="293"/>
      <c r="IT114" s="293"/>
      <c r="IU114" s="293"/>
      <c r="IV114" s="293"/>
    </row>
    <row r="115" spans="1:256" x14ac:dyDescent="0.2">
      <c r="A115" s="293">
        <v>5</v>
      </c>
      <c r="B115" s="293" t="s">
        <v>950</v>
      </c>
      <c r="C115" s="318">
        <v>1</v>
      </c>
      <c r="D115" s="318" t="s">
        <v>951</v>
      </c>
      <c r="E115" s="315"/>
      <c r="F115" s="326">
        <f t="shared" si="5"/>
        <v>0</v>
      </c>
      <c r="G115" s="317"/>
      <c r="H115" s="293"/>
      <c r="I115" s="293"/>
      <c r="J115" s="317"/>
      <c r="K115" s="317"/>
      <c r="L115" s="317"/>
      <c r="M115" s="328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293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3"/>
      <c r="BO115" s="293"/>
      <c r="BP115" s="293"/>
      <c r="BQ115" s="293"/>
      <c r="BR115" s="293"/>
      <c r="BS115" s="293"/>
      <c r="BT115" s="293"/>
      <c r="BU115" s="293"/>
      <c r="BV115" s="293"/>
      <c r="BW115" s="293"/>
      <c r="BX115" s="293"/>
      <c r="BY115" s="293"/>
      <c r="BZ115" s="293"/>
      <c r="CA115" s="293"/>
      <c r="CB115" s="293"/>
      <c r="CC115" s="293"/>
      <c r="CD115" s="293"/>
      <c r="CE115" s="293"/>
      <c r="CF115" s="293"/>
      <c r="CG115" s="293"/>
      <c r="CH115" s="293"/>
      <c r="CI115" s="293"/>
      <c r="CJ115" s="293"/>
      <c r="CK115" s="293"/>
      <c r="CL115" s="293"/>
      <c r="CM115" s="293"/>
      <c r="CN115" s="293"/>
      <c r="CO115" s="293"/>
      <c r="CP115" s="293"/>
      <c r="CQ115" s="293"/>
      <c r="CR115" s="293"/>
      <c r="CS115" s="293"/>
      <c r="CT115" s="293"/>
      <c r="CU115" s="293"/>
      <c r="CV115" s="293"/>
      <c r="CW115" s="293"/>
      <c r="CX115" s="293"/>
      <c r="CY115" s="293"/>
      <c r="CZ115" s="293"/>
      <c r="DA115" s="293"/>
      <c r="DB115" s="293"/>
      <c r="DC115" s="293"/>
      <c r="DD115" s="293"/>
      <c r="DE115" s="293"/>
      <c r="DF115" s="293"/>
      <c r="DG115" s="293"/>
      <c r="DH115" s="293"/>
      <c r="DI115" s="293"/>
      <c r="DJ115" s="293"/>
      <c r="DK115" s="293"/>
      <c r="DL115" s="293"/>
      <c r="DM115" s="293"/>
      <c r="DN115" s="293"/>
      <c r="DO115" s="293"/>
      <c r="DP115" s="293"/>
      <c r="DQ115" s="293"/>
      <c r="DR115" s="293"/>
      <c r="DS115" s="293"/>
      <c r="DT115" s="293"/>
      <c r="DU115" s="293"/>
      <c r="DV115" s="293"/>
      <c r="DW115" s="293"/>
      <c r="DX115" s="293"/>
      <c r="DY115" s="293"/>
      <c r="DZ115" s="293"/>
      <c r="EA115" s="293"/>
      <c r="EB115" s="293"/>
      <c r="EC115" s="293"/>
      <c r="ED115" s="293"/>
      <c r="EE115" s="293"/>
      <c r="EF115" s="293"/>
      <c r="EG115" s="293"/>
      <c r="EH115" s="293"/>
      <c r="EI115" s="293"/>
      <c r="EJ115" s="293"/>
      <c r="EK115" s="293"/>
      <c r="EL115" s="293"/>
      <c r="EM115" s="293"/>
      <c r="EN115" s="293"/>
      <c r="EO115" s="293"/>
      <c r="EP115" s="293"/>
      <c r="EQ115" s="293"/>
      <c r="ER115" s="293"/>
      <c r="ES115" s="293"/>
      <c r="ET115" s="293"/>
      <c r="EU115" s="293"/>
      <c r="EV115" s="293"/>
      <c r="EW115" s="293"/>
      <c r="EX115" s="293"/>
      <c r="EY115" s="293"/>
      <c r="EZ115" s="293"/>
      <c r="FA115" s="293"/>
      <c r="FB115" s="293"/>
      <c r="FC115" s="293"/>
      <c r="FD115" s="293"/>
      <c r="FE115" s="293"/>
      <c r="FF115" s="293"/>
      <c r="FG115" s="293"/>
      <c r="FH115" s="293"/>
      <c r="FI115" s="293"/>
      <c r="FJ115" s="293"/>
      <c r="FK115" s="293"/>
      <c r="FL115" s="293"/>
      <c r="FM115" s="293"/>
      <c r="FN115" s="293"/>
      <c r="FO115" s="293"/>
      <c r="FP115" s="293"/>
      <c r="FQ115" s="293"/>
      <c r="FR115" s="293"/>
      <c r="FS115" s="293"/>
      <c r="FT115" s="293"/>
      <c r="FU115" s="293"/>
      <c r="FV115" s="293"/>
      <c r="FW115" s="293"/>
      <c r="FX115" s="293"/>
      <c r="FY115" s="293"/>
      <c r="FZ115" s="293"/>
      <c r="GA115" s="293"/>
      <c r="GB115" s="293"/>
      <c r="GC115" s="293"/>
      <c r="GD115" s="293"/>
      <c r="GE115" s="293"/>
      <c r="GF115" s="293"/>
      <c r="GG115" s="293"/>
      <c r="GH115" s="293"/>
      <c r="GI115" s="293"/>
      <c r="GJ115" s="293"/>
      <c r="GK115" s="293"/>
      <c r="GL115" s="293"/>
      <c r="GM115" s="293"/>
      <c r="GN115" s="293"/>
      <c r="GO115" s="293"/>
      <c r="GP115" s="293"/>
      <c r="GQ115" s="293"/>
      <c r="GR115" s="293"/>
      <c r="GS115" s="293"/>
      <c r="GT115" s="293"/>
      <c r="GU115" s="293"/>
      <c r="GV115" s="293"/>
      <c r="GW115" s="293"/>
      <c r="GX115" s="293"/>
      <c r="GY115" s="293"/>
      <c r="GZ115" s="293"/>
      <c r="HA115" s="293"/>
      <c r="HB115" s="293"/>
      <c r="HC115" s="293"/>
      <c r="HD115" s="293"/>
      <c r="HE115" s="293"/>
      <c r="HF115" s="293"/>
      <c r="HG115" s="293"/>
      <c r="HH115" s="293"/>
      <c r="HI115" s="293"/>
      <c r="HJ115" s="293"/>
      <c r="HK115" s="293"/>
      <c r="HL115" s="293"/>
      <c r="HM115" s="293"/>
      <c r="HN115" s="293"/>
      <c r="HO115" s="293"/>
      <c r="HP115" s="293"/>
      <c r="HQ115" s="293"/>
      <c r="HR115" s="293"/>
      <c r="HS115" s="293"/>
      <c r="HT115" s="293"/>
      <c r="HU115" s="293"/>
      <c r="HV115" s="293"/>
      <c r="HW115" s="293"/>
      <c r="HX115" s="293"/>
      <c r="HY115" s="293"/>
      <c r="HZ115" s="293"/>
      <c r="IA115" s="293"/>
      <c r="IB115" s="293"/>
      <c r="IC115" s="293"/>
      <c r="ID115" s="293"/>
      <c r="IE115" s="293"/>
      <c r="IF115" s="293"/>
      <c r="IG115" s="293"/>
      <c r="IH115" s="293"/>
      <c r="II115" s="293"/>
      <c r="IJ115" s="293"/>
      <c r="IK115" s="293"/>
      <c r="IL115" s="293"/>
      <c r="IM115" s="293"/>
      <c r="IN115" s="293"/>
      <c r="IO115" s="293"/>
      <c r="IP115" s="293"/>
      <c r="IQ115" s="293"/>
      <c r="IR115" s="293"/>
      <c r="IS115" s="293"/>
      <c r="IT115" s="293"/>
      <c r="IU115" s="293"/>
      <c r="IV115" s="293"/>
    </row>
    <row r="116" spans="1:256" x14ac:dyDescent="0.2">
      <c r="A116" s="293" t="s">
        <v>952</v>
      </c>
      <c r="B116" s="293" t="s">
        <v>953</v>
      </c>
      <c r="C116" s="318">
        <v>1</v>
      </c>
      <c r="D116" s="318"/>
      <c r="E116" s="315"/>
      <c r="F116" s="326">
        <f t="shared" si="5"/>
        <v>0</v>
      </c>
      <c r="G116" s="317"/>
      <c r="H116" s="293"/>
      <c r="I116" s="293"/>
      <c r="J116" s="317"/>
      <c r="K116" s="317"/>
      <c r="L116" s="317"/>
      <c r="M116" s="328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3"/>
      <c r="BV116" s="293"/>
      <c r="BW116" s="293"/>
      <c r="BX116" s="293"/>
      <c r="BY116" s="293"/>
      <c r="BZ116" s="293"/>
      <c r="CA116" s="293"/>
      <c r="CB116" s="293"/>
      <c r="CC116" s="293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3"/>
      <c r="CP116" s="293"/>
      <c r="CQ116" s="293"/>
      <c r="CR116" s="293"/>
      <c r="CS116" s="293"/>
      <c r="CT116" s="293"/>
      <c r="CU116" s="293"/>
      <c r="CV116" s="293"/>
      <c r="CW116" s="293"/>
      <c r="CX116" s="293"/>
      <c r="CY116" s="293"/>
      <c r="CZ116" s="293"/>
      <c r="DA116" s="293"/>
      <c r="DB116" s="293"/>
      <c r="DC116" s="293"/>
      <c r="DD116" s="293"/>
      <c r="DE116" s="293"/>
      <c r="DF116" s="293"/>
      <c r="DG116" s="293"/>
      <c r="DH116" s="293"/>
      <c r="DI116" s="293"/>
      <c r="DJ116" s="293"/>
      <c r="DK116" s="293"/>
      <c r="DL116" s="293"/>
      <c r="DM116" s="293"/>
      <c r="DN116" s="293"/>
      <c r="DO116" s="293"/>
      <c r="DP116" s="293"/>
      <c r="DQ116" s="293"/>
      <c r="DR116" s="293"/>
      <c r="DS116" s="293"/>
      <c r="DT116" s="293"/>
      <c r="DU116" s="293"/>
      <c r="DV116" s="293"/>
      <c r="DW116" s="293"/>
      <c r="DX116" s="293"/>
      <c r="DY116" s="293"/>
      <c r="DZ116" s="293"/>
      <c r="EA116" s="293"/>
      <c r="EB116" s="293"/>
      <c r="EC116" s="293"/>
      <c r="ED116" s="293"/>
      <c r="EE116" s="293"/>
      <c r="EF116" s="293"/>
      <c r="EG116" s="293"/>
      <c r="EH116" s="293"/>
      <c r="EI116" s="293"/>
      <c r="EJ116" s="293"/>
      <c r="EK116" s="293"/>
      <c r="EL116" s="293"/>
      <c r="EM116" s="293"/>
      <c r="EN116" s="293"/>
      <c r="EO116" s="293"/>
      <c r="EP116" s="293"/>
      <c r="EQ116" s="293"/>
      <c r="ER116" s="293"/>
      <c r="ES116" s="293"/>
      <c r="ET116" s="293"/>
      <c r="EU116" s="293"/>
      <c r="EV116" s="293"/>
      <c r="EW116" s="293"/>
      <c r="EX116" s="293"/>
      <c r="EY116" s="293"/>
      <c r="EZ116" s="293"/>
      <c r="FA116" s="293"/>
      <c r="FB116" s="293"/>
      <c r="FC116" s="293"/>
      <c r="FD116" s="293"/>
      <c r="FE116" s="293"/>
      <c r="FF116" s="293"/>
      <c r="FG116" s="293"/>
      <c r="FH116" s="293"/>
      <c r="FI116" s="293"/>
      <c r="FJ116" s="293"/>
      <c r="FK116" s="293"/>
      <c r="FL116" s="293"/>
      <c r="FM116" s="293"/>
      <c r="FN116" s="293"/>
      <c r="FO116" s="293"/>
      <c r="FP116" s="293"/>
      <c r="FQ116" s="293"/>
      <c r="FR116" s="293"/>
      <c r="FS116" s="293"/>
      <c r="FT116" s="293"/>
      <c r="FU116" s="293"/>
      <c r="FV116" s="293"/>
      <c r="FW116" s="293"/>
      <c r="FX116" s="293"/>
      <c r="FY116" s="293"/>
      <c r="FZ116" s="293"/>
      <c r="GA116" s="293"/>
      <c r="GB116" s="293"/>
      <c r="GC116" s="293"/>
      <c r="GD116" s="293"/>
      <c r="GE116" s="293"/>
      <c r="GF116" s="293"/>
      <c r="GG116" s="293"/>
      <c r="GH116" s="293"/>
      <c r="GI116" s="293"/>
      <c r="GJ116" s="293"/>
      <c r="GK116" s="293"/>
      <c r="GL116" s="293"/>
      <c r="GM116" s="293"/>
      <c r="GN116" s="293"/>
      <c r="GO116" s="293"/>
      <c r="GP116" s="293"/>
      <c r="GQ116" s="293"/>
      <c r="GR116" s="293"/>
      <c r="GS116" s="293"/>
      <c r="GT116" s="293"/>
      <c r="GU116" s="293"/>
      <c r="GV116" s="293"/>
      <c r="GW116" s="293"/>
      <c r="GX116" s="293"/>
      <c r="GY116" s="293"/>
      <c r="GZ116" s="293"/>
      <c r="HA116" s="293"/>
      <c r="HB116" s="293"/>
      <c r="HC116" s="293"/>
      <c r="HD116" s="293"/>
      <c r="HE116" s="293"/>
      <c r="HF116" s="293"/>
      <c r="HG116" s="293"/>
      <c r="HH116" s="293"/>
      <c r="HI116" s="293"/>
      <c r="HJ116" s="293"/>
      <c r="HK116" s="293"/>
      <c r="HL116" s="293"/>
      <c r="HM116" s="293"/>
      <c r="HN116" s="293"/>
      <c r="HO116" s="293"/>
      <c r="HP116" s="293"/>
      <c r="HQ116" s="293"/>
      <c r="HR116" s="293"/>
      <c r="HS116" s="293"/>
      <c r="HT116" s="293"/>
      <c r="HU116" s="293"/>
      <c r="HV116" s="293"/>
      <c r="HW116" s="293"/>
      <c r="HX116" s="293"/>
      <c r="HY116" s="293"/>
      <c r="HZ116" s="293"/>
      <c r="IA116" s="293"/>
      <c r="IB116" s="293"/>
      <c r="IC116" s="293"/>
      <c r="ID116" s="293"/>
      <c r="IE116" s="293"/>
      <c r="IF116" s="293"/>
      <c r="IG116" s="293"/>
      <c r="IH116" s="293"/>
      <c r="II116" s="293"/>
      <c r="IJ116" s="293"/>
      <c r="IK116" s="293"/>
      <c r="IL116" s="293"/>
      <c r="IM116" s="293"/>
      <c r="IN116" s="293"/>
      <c r="IO116" s="293"/>
      <c r="IP116" s="293"/>
      <c r="IQ116" s="293"/>
      <c r="IR116" s="293"/>
      <c r="IS116" s="293"/>
      <c r="IT116" s="293"/>
      <c r="IU116" s="293"/>
      <c r="IV116" s="293"/>
    </row>
    <row r="117" spans="1:256" ht="25.5" x14ac:dyDescent="0.2">
      <c r="A117" s="293">
        <v>6</v>
      </c>
      <c r="B117" s="293" t="s">
        <v>954</v>
      </c>
      <c r="C117" s="318">
        <v>1</v>
      </c>
      <c r="D117" s="318" t="s">
        <v>955</v>
      </c>
      <c r="E117" s="315"/>
      <c r="F117" s="316">
        <f t="shared" si="5"/>
        <v>0</v>
      </c>
      <c r="G117" s="317"/>
      <c r="H117" s="293"/>
      <c r="I117" s="293"/>
      <c r="J117" s="317"/>
      <c r="K117" s="317"/>
      <c r="L117" s="317"/>
      <c r="M117" s="328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293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3"/>
      <c r="BV117" s="293"/>
      <c r="BW117" s="293"/>
      <c r="BX117" s="293"/>
      <c r="BY117" s="293"/>
      <c r="BZ117" s="293"/>
      <c r="CA117" s="293"/>
      <c r="CB117" s="293"/>
      <c r="CC117" s="293"/>
      <c r="CD117" s="293"/>
      <c r="CE117" s="293"/>
      <c r="CF117" s="293"/>
      <c r="CG117" s="293"/>
      <c r="CH117" s="293"/>
      <c r="CI117" s="293"/>
      <c r="CJ117" s="293"/>
      <c r="CK117" s="293"/>
      <c r="CL117" s="293"/>
      <c r="CM117" s="293"/>
      <c r="CN117" s="293"/>
      <c r="CO117" s="293"/>
      <c r="CP117" s="293"/>
      <c r="CQ117" s="293"/>
      <c r="CR117" s="293"/>
      <c r="CS117" s="293"/>
      <c r="CT117" s="293"/>
      <c r="CU117" s="293"/>
      <c r="CV117" s="293"/>
      <c r="CW117" s="293"/>
      <c r="CX117" s="293"/>
      <c r="CY117" s="293"/>
      <c r="CZ117" s="293"/>
      <c r="DA117" s="293"/>
      <c r="DB117" s="293"/>
      <c r="DC117" s="293"/>
      <c r="DD117" s="293"/>
      <c r="DE117" s="293"/>
      <c r="DF117" s="293"/>
      <c r="DG117" s="293"/>
      <c r="DH117" s="293"/>
      <c r="DI117" s="293"/>
      <c r="DJ117" s="293"/>
      <c r="DK117" s="293"/>
      <c r="DL117" s="293"/>
      <c r="DM117" s="293"/>
      <c r="DN117" s="293"/>
      <c r="DO117" s="293"/>
      <c r="DP117" s="293"/>
      <c r="DQ117" s="293"/>
      <c r="DR117" s="293"/>
      <c r="DS117" s="293"/>
      <c r="DT117" s="293"/>
      <c r="DU117" s="293"/>
      <c r="DV117" s="293"/>
      <c r="DW117" s="293"/>
      <c r="DX117" s="293"/>
      <c r="DY117" s="293"/>
      <c r="DZ117" s="293"/>
      <c r="EA117" s="293"/>
      <c r="EB117" s="293"/>
      <c r="EC117" s="293"/>
      <c r="ED117" s="293"/>
      <c r="EE117" s="293"/>
      <c r="EF117" s="293"/>
      <c r="EG117" s="293"/>
      <c r="EH117" s="293"/>
      <c r="EI117" s="293"/>
      <c r="EJ117" s="293"/>
      <c r="EK117" s="293"/>
      <c r="EL117" s="293"/>
      <c r="EM117" s="293"/>
      <c r="EN117" s="293"/>
      <c r="EO117" s="293"/>
      <c r="EP117" s="293"/>
      <c r="EQ117" s="293"/>
      <c r="ER117" s="293"/>
      <c r="ES117" s="293"/>
      <c r="ET117" s="293"/>
      <c r="EU117" s="293"/>
      <c r="EV117" s="293"/>
      <c r="EW117" s="293"/>
      <c r="EX117" s="293"/>
      <c r="EY117" s="293"/>
      <c r="EZ117" s="293"/>
      <c r="FA117" s="293"/>
      <c r="FB117" s="293"/>
      <c r="FC117" s="293"/>
      <c r="FD117" s="293"/>
      <c r="FE117" s="293"/>
      <c r="FF117" s="293"/>
      <c r="FG117" s="293"/>
      <c r="FH117" s="293"/>
      <c r="FI117" s="293"/>
      <c r="FJ117" s="293"/>
      <c r="FK117" s="293"/>
      <c r="FL117" s="293"/>
      <c r="FM117" s="293"/>
      <c r="FN117" s="293"/>
      <c r="FO117" s="293"/>
      <c r="FP117" s="293"/>
      <c r="FQ117" s="293"/>
      <c r="FR117" s="293"/>
      <c r="FS117" s="293"/>
      <c r="FT117" s="293"/>
      <c r="FU117" s="293"/>
      <c r="FV117" s="293"/>
      <c r="FW117" s="293"/>
      <c r="FX117" s="293"/>
      <c r="FY117" s="293"/>
      <c r="FZ117" s="293"/>
      <c r="GA117" s="293"/>
      <c r="GB117" s="293"/>
      <c r="GC117" s="293"/>
      <c r="GD117" s="293"/>
      <c r="GE117" s="293"/>
      <c r="GF117" s="293"/>
      <c r="GG117" s="293"/>
      <c r="GH117" s="293"/>
      <c r="GI117" s="293"/>
      <c r="GJ117" s="293"/>
      <c r="GK117" s="293"/>
      <c r="GL117" s="293"/>
      <c r="GM117" s="293"/>
      <c r="GN117" s="293"/>
      <c r="GO117" s="293"/>
      <c r="GP117" s="293"/>
      <c r="GQ117" s="293"/>
      <c r="GR117" s="293"/>
      <c r="GS117" s="293"/>
      <c r="GT117" s="293"/>
      <c r="GU117" s="293"/>
      <c r="GV117" s="293"/>
      <c r="GW117" s="293"/>
      <c r="GX117" s="293"/>
      <c r="GY117" s="293"/>
      <c r="GZ117" s="293"/>
      <c r="HA117" s="293"/>
      <c r="HB117" s="293"/>
      <c r="HC117" s="293"/>
      <c r="HD117" s="293"/>
      <c r="HE117" s="293"/>
      <c r="HF117" s="293"/>
      <c r="HG117" s="293"/>
      <c r="HH117" s="293"/>
      <c r="HI117" s="293"/>
      <c r="HJ117" s="293"/>
      <c r="HK117" s="293"/>
      <c r="HL117" s="293"/>
      <c r="HM117" s="293"/>
      <c r="HN117" s="293"/>
      <c r="HO117" s="293"/>
      <c r="HP117" s="293"/>
      <c r="HQ117" s="293"/>
      <c r="HR117" s="293"/>
      <c r="HS117" s="293"/>
      <c r="HT117" s="293"/>
      <c r="HU117" s="293"/>
      <c r="HV117" s="293"/>
      <c r="HW117" s="293"/>
      <c r="HX117" s="293"/>
      <c r="HY117" s="293"/>
      <c r="HZ117" s="293"/>
      <c r="IA117" s="293"/>
      <c r="IB117" s="293"/>
      <c r="IC117" s="293"/>
      <c r="ID117" s="293"/>
      <c r="IE117" s="293"/>
      <c r="IF117" s="293"/>
      <c r="IG117" s="293"/>
      <c r="IH117" s="293"/>
      <c r="II117" s="293"/>
      <c r="IJ117" s="293"/>
      <c r="IK117" s="293"/>
      <c r="IL117" s="293"/>
      <c r="IM117" s="293"/>
      <c r="IN117" s="293"/>
      <c r="IO117" s="293"/>
      <c r="IP117" s="293"/>
      <c r="IQ117" s="293"/>
      <c r="IR117" s="293"/>
      <c r="IS117" s="293"/>
      <c r="IT117" s="293"/>
      <c r="IU117" s="293"/>
      <c r="IV117" s="293"/>
    </row>
    <row r="118" spans="1:256" ht="51.75" thickBot="1" x14ac:dyDescent="0.25">
      <c r="A118" s="293">
        <v>7</v>
      </c>
      <c r="B118" s="293" t="s">
        <v>956</v>
      </c>
      <c r="C118" s="318">
        <v>1</v>
      </c>
      <c r="D118" s="318" t="s">
        <v>957</v>
      </c>
      <c r="E118" s="315"/>
      <c r="F118" s="316">
        <f t="shared" si="5"/>
        <v>0</v>
      </c>
      <c r="G118" s="317"/>
      <c r="H118" s="293"/>
      <c r="I118" s="293"/>
      <c r="J118" s="317"/>
      <c r="K118" s="317"/>
      <c r="L118" s="317"/>
      <c r="M118" s="328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  <c r="AJ118" s="293"/>
      <c r="AK118" s="293"/>
      <c r="AL118" s="293"/>
      <c r="AM118" s="293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293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3"/>
      <c r="BO118" s="293"/>
      <c r="BP118" s="293"/>
      <c r="BQ118" s="293"/>
      <c r="BR118" s="293"/>
      <c r="BS118" s="293"/>
      <c r="BT118" s="293"/>
      <c r="BU118" s="293"/>
      <c r="BV118" s="293"/>
      <c r="BW118" s="293"/>
      <c r="BX118" s="293"/>
      <c r="BY118" s="293"/>
      <c r="BZ118" s="293"/>
      <c r="CA118" s="293"/>
      <c r="CB118" s="293"/>
      <c r="CC118" s="293"/>
      <c r="CD118" s="293"/>
      <c r="CE118" s="293"/>
      <c r="CF118" s="293"/>
      <c r="CG118" s="293"/>
      <c r="CH118" s="293"/>
      <c r="CI118" s="293"/>
      <c r="CJ118" s="293"/>
      <c r="CK118" s="293"/>
      <c r="CL118" s="293"/>
      <c r="CM118" s="293"/>
      <c r="CN118" s="293"/>
      <c r="CO118" s="293"/>
      <c r="CP118" s="293"/>
      <c r="CQ118" s="293"/>
      <c r="CR118" s="293"/>
      <c r="CS118" s="293"/>
      <c r="CT118" s="293"/>
      <c r="CU118" s="293"/>
      <c r="CV118" s="293"/>
      <c r="CW118" s="293"/>
      <c r="CX118" s="293"/>
      <c r="CY118" s="293"/>
      <c r="CZ118" s="293"/>
      <c r="DA118" s="293"/>
      <c r="DB118" s="293"/>
      <c r="DC118" s="293"/>
      <c r="DD118" s="293"/>
      <c r="DE118" s="293"/>
      <c r="DF118" s="293"/>
      <c r="DG118" s="293"/>
      <c r="DH118" s="293"/>
      <c r="DI118" s="293"/>
      <c r="DJ118" s="293"/>
      <c r="DK118" s="293"/>
      <c r="DL118" s="293"/>
      <c r="DM118" s="293"/>
      <c r="DN118" s="293"/>
      <c r="DO118" s="293"/>
      <c r="DP118" s="293"/>
      <c r="DQ118" s="293"/>
      <c r="DR118" s="293"/>
      <c r="DS118" s="293"/>
      <c r="DT118" s="293"/>
      <c r="DU118" s="293"/>
      <c r="DV118" s="293"/>
      <c r="DW118" s="293"/>
      <c r="DX118" s="293"/>
      <c r="DY118" s="293"/>
      <c r="DZ118" s="293"/>
      <c r="EA118" s="293"/>
      <c r="EB118" s="293"/>
      <c r="EC118" s="293"/>
      <c r="ED118" s="293"/>
      <c r="EE118" s="293"/>
      <c r="EF118" s="293"/>
      <c r="EG118" s="293"/>
      <c r="EH118" s="293"/>
      <c r="EI118" s="293"/>
      <c r="EJ118" s="293"/>
      <c r="EK118" s="293"/>
      <c r="EL118" s="293"/>
      <c r="EM118" s="293"/>
      <c r="EN118" s="293"/>
      <c r="EO118" s="293"/>
      <c r="EP118" s="293"/>
      <c r="EQ118" s="293"/>
      <c r="ER118" s="293"/>
      <c r="ES118" s="293"/>
      <c r="ET118" s="293"/>
      <c r="EU118" s="293"/>
      <c r="EV118" s="293"/>
      <c r="EW118" s="293"/>
      <c r="EX118" s="293"/>
      <c r="EY118" s="293"/>
      <c r="EZ118" s="293"/>
      <c r="FA118" s="293"/>
      <c r="FB118" s="293"/>
      <c r="FC118" s="293"/>
      <c r="FD118" s="293"/>
      <c r="FE118" s="293"/>
      <c r="FF118" s="293"/>
      <c r="FG118" s="293"/>
      <c r="FH118" s="293"/>
      <c r="FI118" s="293"/>
      <c r="FJ118" s="293"/>
      <c r="FK118" s="293"/>
      <c r="FL118" s="293"/>
      <c r="FM118" s="293"/>
      <c r="FN118" s="293"/>
      <c r="FO118" s="293"/>
      <c r="FP118" s="293"/>
      <c r="FQ118" s="293"/>
      <c r="FR118" s="293"/>
      <c r="FS118" s="293"/>
      <c r="FT118" s="293"/>
      <c r="FU118" s="293"/>
      <c r="FV118" s="293"/>
      <c r="FW118" s="293"/>
      <c r="FX118" s="293"/>
      <c r="FY118" s="293"/>
      <c r="FZ118" s="293"/>
      <c r="GA118" s="293"/>
      <c r="GB118" s="293"/>
      <c r="GC118" s="293"/>
      <c r="GD118" s="293"/>
      <c r="GE118" s="293"/>
      <c r="GF118" s="293"/>
      <c r="GG118" s="293"/>
      <c r="GH118" s="293"/>
      <c r="GI118" s="293"/>
      <c r="GJ118" s="293"/>
      <c r="GK118" s="293"/>
      <c r="GL118" s="293"/>
      <c r="GM118" s="293"/>
      <c r="GN118" s="293"/>
      <c r="GO118" s="293"/>
      <c r="GP118" s="293"/>
      <c r="GQ118" s="293"/>
      <c r="GR118" s="293"/>
      <c r="GS118" s="293"/>
      <c r="GT118" s="293"/>
      <c r="GU118" s="293"/>
      <c r="GV118" s="293"/>
      <c r="GW118" s="293"/>
      <c r="GX118" s="293"/>
      <c r="GY118" s="293"/>
      <c r="GZ118" s="293"/>
      <c r="HA118" s="293"/>
      <c r="HB118" s="293"/>
      <c r="HC118" s="293"/>
      <c r="HD118" s="293"/>
      <c r="HE118" s="293"/>
      <c r="HF118" s="293"/>
      <c r="HG118" s="293"/>
      <c r="HH118" s="293"/>
      <c r="HI118" s="293"/>
      <c r="HJ118" s="293"/>
      <c r="HK118" s="293"/>
      <c r="HL118" s="293"/>
      <c r="HM118" s="293"/>
      <c r="HN118" s="293"/>
      <c r="HO118" s="293"/>
      <c r="HP118" s="293"/>
      <c r="HQ118" s="293"/>
      <c r="HR118" s="293"/>
      <c r="HS118" s="293"/>
      <c r="HT118" s="293"/>
      <c r="HU118" s="293"/>
      <c r="HV118" s="293"/>
      <c r="HW118" s="293"/>
      <c r="HX118" s="293"/>
      <c r="HY118" s="293"/>
      <c r="HZ118" s="293"/>
      <c r="IA118" s="293"/>
      <c r="IB118" s="293"/>
      <c r="IC118" s="293"/>
      <c r="ID118" s="293"/>
      <c r="IE118" s="293"/>
      <c r="IF118" s="293"/>
      <c r="IG118" s="293"/>
      <c r="IH118" s="293"/>
      <c r="II118" s="293"/>
      <c r="IJ118" s="293"/>
      <c r="IK118" s="293"/>
      <c r="IL118" s="293"/>
      <c r="IM118" s="293"/>
      <c r="IN118" s="293"/>
      <c r="IO118" s="293"/>
      <c r="IP118" s="293"/>
      <c r="IQ118" s="293"/>
      <c r="IR118" s="293"/>
      <c r="IS118" s="293"/>
      <c r="IT118" s="293"/>
      <c r="IU118" s="293"/>
      <c r="IV118" s="293"/>
    </row>
    <row r="119" spans="1:256" ht="51.75" thickBot="1" x14ac:dyDescent="0.25">
      <c r="A119" s="286" t="s">
        <v>763</v>
      </c>
      <c r="B119" s="287" t="s">
        <v>764</v>
      </c>
      <c r="C119" s="287" t="s">
        <v>76</v>
      </c>
      <c r="D119" s="287" t="s">
        <v>765</v>
      </c>
      <c r="E119" s="288" t="s">
        <v>766</v>
      </c>
      <c r="F119" s="288" t="s">
        <v>767</v>
      </c>
      <c r="G119" s="289" t="s">
        <v>768</v>
      </c>
      <c r="H119" s="289" t="s">
        <v>769</v>
      </c>
      <c r="I119" s="287" t="s">
        <v>770</v>
      </c>
      <c r="J119" s="290" t="s">
        <v>771</v>
      </c>
      <c r="K119" s="290" t="s">
        <v>772</v>
      </c>
      <c r="L119" s="291" t="s">
        <v>773</v>
      </c>
      <c r="M119" s="292" t="s">
        <v>774</v>
      </c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93"/>
      <c r="BT119" s="293"/>
      <c r="BU119" s="293"/>
      <c r="BV119" s="293"/>
      <c r="BW119" s="293"/>
      <c r="BX119" s="293"/>
      <c r="BY119" s="293"/>
      <c r="BZ119" s="293"/>
      <c r="CA119" s="293"/>
      <c r="CB119" s="293"/>
      <c r="CC119" s="293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3"/>
      <c r="CO119" s="293"/>
      <c r="CP119" s="293"/>
      <c r="CQ119" s="293"/>
      <c r="CR119" s="293"/>
      <c r="CS119" s="293"/>
      <c r="CT119" s="293"/>
      <c r="CU119" s="293"/>
      <c r="CV119" s="293"/>
      <c r="CW119" s="293"/>
      <c r="CX119" s="293"/>
      <c r="CY119" s="293"/>
      <c r="CZ119" s="293"/>
      <c r="DA119" s="293"/>
      <c r="DB119" s="293"/>
      <c r="DC119" s="293"/>
      <c r="DD119" s="293"/>
      <c r="DE119" s="293"/>
      <c r="DF119" s="293"/>
      <c r="DG119" s="293"/>
      <c r="DH119" s="293"/>
      <c r="DI119" s="293"/>
      <c r="DJ119" s="293"/>
      <c r="DK119" s="293"/>
      <c r="DL119" s="293"/>
      <c r="DM119" s="293"/>
      <c r="DN119" s="293"/>
      <c r="DO119" s="293"/>
      <c r="DP119" s="293"/>
      <c r="DQ119" s="293"/>
      <c r="DR119" s="293"/>
      <c r="DS119" s="293"/>
      <c r="DT119" s="293"/>
      <c r="DU119" s="293"/>
      <c r="DV119" s="293"/>
      <c r="DW119" s="293"/>
      <c r="DX119" s="293"/>
      <c r="DY119" s="293"/>
      <c r="DZ119" s="293"/>
      <c r="EA119" s="293"/>
      <c r="EB119" s="293"/>
      <c r="EC119" s="293"/>
      <c r="ED119" s="293"/>
      <c r="EE119" s="293"/>
      <c r="EF119" s="293"/>
      <c r="EG119" s="293"/>
      <c r="EH119" s="293"/>
      <c r="EI119" s="293"/>
      <c r="EJ119" s="293"/>
      <c r="EK119" s="293"/>
      <c r="EL119" s="293"/>
      <c r="EM119" s="293"/>
      <c r="EN119" s="293"/>
      <c r="EO119" s="293"/>
      <c r="EP119" s="293"/>
      <c r="EQ119" s="293"/>
      <c r="ER119" s="293"/>
      <c r="ES119" s="293"/>
      <c r="ET119" s="293"/>
      <c r="EU119" s="293"/>
      <c r="EV119" s="293"/>
      <c r="EW119" s="293"/>
      <c r="EX119" s="293"/>
      <c r="EY119" s="293"/>
      <c r="EZ119" s="293"/>
      <c r="FA119" s="293"/>
      <c r="FB119" s="293"/>
      <c r="FC119" s="293"/>
      <c r="FD119" s="293"/>
      <c r="FE119" s="293"/>
      <c r="FF119" s="293"/>
      <c r="FG119" s="293"/>
      <c r="FH119" s="293"/>
      <c r="FI119" s="293"/>
      <c r="FJ119" s="293"/>
      <c r="FK119" s="293"/>
      <c r="FL119" s="293"/>
      <c r="FM119" s="293"/>
      <c r="FN119" s="293"/>
      <c r="FO119" s="293"/>
      <c r="FP119" s="293"/>
      <c r="FQ119" s="293"/>
      <c r="FR119" s="293"/>
      <c r="FS119" s="293"/>
      <c r="FT119" s="293"/>
      <c r="FU119" s="293"/>
      <c r="FV119" s="293"/>
      <c r="FW119" s="293"/>
      <c r="FX119" s="293"/>
      <c r="FY119" s="293"/>
      <c r="FZ119" s="293"/>
      <c r="GA119" s="293"/>
      <c r="GB119" s="293"/>
      <c r="GC119" s="293"/>
      <c r="GD119" s="293"/>
      <c r="GE119" s="293"/>
      <c r="GF119" s="293"/>
      <c r="GG119" s="293"/>
      <c r="GH119" s="293"/>
      <c r="GI119" s="293"/>
      <c r="GJ119" s="293"/>
      <c r="GK119" s="293"/>
      <c r="GL119" s="293"/>
      <c r="GM119" s="293"/>
      <c r="GN119" s="293"/>
      <c r="GO119" s="293"/>
      <c r="GP119" s="293"/>
      <c r="GQ119" s="293"/>
      <c r="GR119" s="293"/>
      <c r="GS119" s="293"/>
      <c r="GT119" s="293"/>
      <c r="GU119" s="293"/>
      <c r="GV119" s="293"/>
      <c r="GW119" s="293"/>
      <c r="GX119" s="293"/>
      <c r="GY119" s="293"/>
      <c r="GZ119" s="293"/>
      <c r="HA119" s="293"/>
      <c r="HB119" s="293"/>
      <c r="HC119" s="293"/>
      <c r="HD119" s="293"/>
      <c r="HE119" s="293"/>
      <c r="HF119" s="293"/>
      <c r="HG119" s="293"/>
      <c r="HH119" s="293"/>
      <c r="HI119" s="293"/>
      <c r="HJ119" s="293"/>
      <c r="HK119" s="293"/>
      <c r="HL119" s="293"/>
      <c r="HM119" s="293"/>
      <c r="HN119" s="293"/>
      <c r="HO119" s="293"/>
      <c r="HP119" s="293"/>
      <c r="HQ119" s="293"/>
      <c r="HR119" s="293"/>
      <c r="HS119" s="293"/>
      <c r="HT119" s="293"/>
      <c r="HU119" s="293"/>
      <c r="HV119" s="293"/>
      <c r="HW119" s="293"/>
      <c r="HX119" s="293"/>
      <c r="HY119" s="293"/>
      <c r="HZ119" s="293"/>
      <c r="IA119" s="293"/>
      <c r="IB119" s="293"/>
      <c r="IC119" s="293"/>
      <c r="ID119" s="293"/>
      <c r="IE119" s="293"/>
      <c r="IF119" s="293"/>
      <c r="IG119" s="293"/>
      <c r="IH119" s="293"/>
      <c r="II119" s="293"/>
      <c r="IJ119" s="293"/>
      <c r="IK119" s="293"/>
      <c r="IL119" s="293"/>
      <c r="IM119" s="293"/>
      <c r="IN119" s="293"/>
      <c r="IO119" s="293"/>
      <c r="IP119" s="293"/>
      <c r="IQ119" s="293"/>
      <c r="IR119" s="293"/>
      <c r="IS119" s="293"/>
      <c r="IT119" s="293"/>
      <c r="IU119" s="293"/>
      <c r="IV119" s="293"/>
    </row>
    <row r="120" spans="1:256" x14ac:dyDescent="0.2">
      <c r="A120" s="336" t="s">
        <v>958</v>
      </c>
      <c r="B120" s="296" t="s">
        <v>959</v>
      </c>
      <c r="C120" s="318">
        <v>1</v>
      </c>
      <c r="D120" s="318" t="s">
        <v>960</v>
      </c>
      <c r="E120" s="315"/>
      <c r="F120" s="316">
        <f t="shared" ref="F120:F128" si="6">E120*C120</f>
        <v>0</v>
      </c>
      <c r="G120" s="317"/>
      <c r="H120" s="327"/>
      <c r="I120" s="293"/>
      <c r="J120" s="317"/>
      <c r="K120" s="317"/>
      <c r="L120" s="297"/>
      <c r="M120" s="32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338"/>
      <c r="BH120" s="338"/>
      <c r="BI120" s="338"/>
      <c r="BJ120" s="338"/>
      <c r="BK120" s="338"/>
      <c r="BL120" s="338"/>
      <c r="BM120" s="338"/>
      <c r="BN120" s="338"/>
      <c r="BO120" s="338"/>
      <c r="BP120" s="338"/>
      <c r="BQ120" s="338"/>
      <c r="BR120" s="338"/>
      <c r="BS120" s="338"/>
      <c r="BT120" s="338"/>
      <c r="BU120" s="338"/>
      <c r="BV120" s="338"/>
      <c r="BW120" s="338"/>
      <c r="BX120" s="338"/>
      <c r="BY120" s="338"/>
      <c r="BZ120" s="338"/>
      <c r="CA120" s="338"/>
      <c r="CB120" s="338"/>
      <c r="CC120" s="338"/>
      <c r="CD120" s="338"/>
      <c r="CE120" s="338"/>
      <c r="CF120" s="338"/>
      <c r="CG120" s="338"/>
      <c r="CH120" s="338"/>
      <c r="CI120" s="338"/>
      <c r="CJ120" s="338"/>
      <c r="CK120" s="338"/>
      <c r="CL120" s="338"/>
      <c r="CM120" s="338"/>
      <c r="CN120" s="338"/>
      <c r="CO120" s="338"/>
      <c r="CP120" s="338"/>
      <c r="CQ120" s="338"/>
      <c r="CR120" s="338"/>
      <c r="CS120" s="338"/>
      <c r="CT120" s="338"/>
      <c r="CU120" s="338"/>
      <c r="CV120" s="338"/>
      <c r="CW120" s="338"/>
      <c r="CX120" s="338"/>
      <c r="CY120" s="338"/>
      <c r="CZ120" s="338"/>
      <c r="DA120" s="338"/>
      <c r="DB120" s="338"/>
      <c r="DC120" s="338"/>
      <c r="DD120" s="338"/>
      <c r="DE120" s="338"/>
      <c r="DF120" s="338"/>
      <c r="DG120" s="338"/>
      <c r="DH120" s="338"/>
      <c r="DI120" s="338"/>
      <c r="DJ120" s="338"/>
      <c r="DK120" s="338"/>
      <c r="DL120" s="338"/>
      <c r="DM120" s="338"/>
      <c r="DN120" s="338"/>
      <c r="DO120" s="338"/>
      <c r="DP120" s="338"/>
      <c r="DQ120" s="338"/>
      <c r="DR120" s="338"/>
      <c r="DS120" s="338"/>
      <c r="DT120" s="338"/>
      <c r="DU120" s="338"/>
      <c r="DV120" s="338"/>
      <c r="DW120" s="338"/>
      <c r="DX120" s="338"/>
      <c r="DY120" s="338"/>
      <c r="DZ120" s="338"/>
      <c r="EA120" s="338"/>
      <c r="EB120" s="338"/>
      <c r="EC120" s="338"/>
      <c r="ED120" s="338"/>
      <c r="EE120" s="338"/>
      <c r="EF120" s="338"/>
      <c r="EG120" s="338"/>
      <c r="EH120" s="338"/>
      <c r="EI120" s="338"/>
      <c r="EJ120" s="338"/>
      <c r="EK120" s="338"/>
      <c r="EL120" s="338"/>
      <c r="EM120" s="338"/>
      <c r="EN120" s="338"/>
      <c r="EO120" s="338"/>
      <c r="EP120" s="338"/>
      <c r="EQ120" s="338"/>
      <c r="ER120" s="338"/>
      <c r="ES120" s="338"/>
      <c r="ET120" s="338"/>
      <c r="EU120" s="338"/>
      <c r="EV120" s="338"/>
      <c r="EW120" s="338"/>
      <c r="EX120" s="338"/>
      <c r="EY120" s="338"/>
      <c r="EZ120" s="338"/>
      <c r="FA120" s="338"/>
      <c r="FB120" s="338"/>
      <c r="FC120" s="338"/>
      <c r="FD120" s="338"/>
      <c r="FE120" s="338"/>
      <c r="FF120" s="338"/>
      <c r="FG120" s="338"/>
      <c r="FH120" s="338"/>
      <c r="FI120" s="338"/>
      <c r="FJ120" s="338"/>
      <c r="FK120" s="338"/>
      <c r="FL120" s="338"/>
      <c r="FM120" s="338"/>
      <c r="FN120" s="338"/>
      <c r="FO120" s="338"/>
      <c r="FP120" s="338"/>
      <c r="FQ120" s="338"/>
      <c r="FR120" s="338"/>
      <c r="FS120" s="338"/>
      <c r="FT120" s="338"/>
      <c r="FU120" s="338"/>
      <c r="FV120" s="338"/>
      <c r="FW120" s="338"/>
      <c r="FX120" s="338"/>
      <c r="FY120" s="338"/>
      <c r="FZ120" s="338"/>
      <c r="GA120" s="338"/>
      <c r="GB120" s="338"/>
      <c r="GC120" s="338"/>
      <c r="GD120" s="338"/>
      <c r="GE120" s="338"/>
      <c r="GF120" s="338"/>
      <c r="GG120" s="338"/>
      <c r="GH120" s="338"/>
      <c r="GI120" s="338"/>
      <c r="GJ120" s="338"/>
      <c r="GK120" s="338"/>
      <c r="GL120" s="338"/>
      <c r="GM120" s="338"/>
      <c r="GN120" s="338"/>
      <c r="GO120" s="338"/>
      <c r="GP120" s="338"/>
      <c r="GQ120" s="338"/>
      <c r="GR120" s="338"/>
      <c r="GS120" s="338"/>
      <c r="GT120" s="338"/>
      <c r="GU120" s="338"/>
      <c r="GV120" s="338"/>
      <c r="GW120" s="338"/>
      <c r="GX120" s="338"/>
      <c r="GY120" s="338"/>
      <c r="GZ120" s="338"/>
      <c r="HA120" s="338"/>
      <c r="HB120" s="338"/>
      <c r="HC120" s="338"/>
      <c r="HD120" s="338"/>
      <c r="HE120" s="338"/>
      <c r="HF120" s="338"/>
      <c r="HG120" s="338"/>
      <c r="HH120" s="338"/>
      <c r="HI120" s="338"/>
      <c r="HJ120" s="338"/>
      <c r="HK120" s="338"/>
      <c r="HL120" s="338"/>
      <c r="HM120" s="338"/>
      <c r="HN120" s="338"/>
      <c r="HO120" s="338"/>
      <c r="HP120" s="338"/>
      <c r="HQ120" s="338"/>
      <c r="HR120" s="338"/>
      <c r="HS120" s="338"/>
      <c r="HT120" s="338"/>
      <c r="HU120" s="338"/>
      <c r="HV120" s="338"/>
      <c r="HW120" s="338"/>
      <c r="HX120" s="338"/>
      <c r="HY120" s="338"/>
      <c r="HZ120" s="338"/>
      <c r="IA120" s="338"/>
      <c r="IB120" s="338"/>
      <c r="IC120" s="338"/>
      <c r="ID120" s="338"/>
      <c r="IE120" s="338"/>
      <c r="IF120" s="338"/>
      <c r="IG120" s="338"/>
      <c r="IH120" s="338"/>
      <c r="II120" s="338"/>
      <c r="IJ120" s="338"/>
      <c r="IK120" s="338"/>
      <c r="IL120" s="338"/>
      <c r="IM120" s="338"/>
      <c r="IN120" s="338"/>
      <c r="IO120" s="338"/>
      <c r="IP120" s="338"/>
      <c r="IQ120" s="338"/>
      <c r="IR120" s="338"/>
      <c r="IS120" s="338"/>
      <c r="IT120" s="338"/>
      <c r="IU120" s="338"/>
      <c r="IV120" s="338"/>
    </row>
    <row r="121" spans="1:256" x14ac:dyDescent="0.2">
      <c r="A121" s="336" t="s">
        <v>958</v>
      </c>
      <c r="B121" s="296" t="s">
        <v>872</v>
      </c>
      <c r="C121" s="318">
        <v>1</v>
      </c>
      <c r="D121" s="318"/>
      <c r="E121" s="315"/>
      <c r="F121" s="316">
        <f t="shared" si="6"/>
        <v>0</v>
      </c>
      <c r="G121" s="317"/>
      <c r="H121" s="327"/>
      <c r="I121" s="293"/>
      <c r="J121" s="317"/>
      <c r="K121" s="317"/>
      <c r="L121" s="297"/>
      <c r="M121" s="32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38"/>
      <c r="BH121" s="338"/>
      <c r="BI121" s="338"/>
      <c r="BJ121" s="338"/>
      <c r="BK121" s="338"/>
      <c r="BL121" s="338"/>
      <c r="BM121" s="338"/>
      <c r="BN121" s="338"/>
      <c r="BO121" s="338"/>
      <c r="BP121" s="338"/>
      <c r="BQ121" s="338"/>
      <c r="BR121" s="338"/>
      <c r="BS121" s="338"/>
      <c r="BT121" s="338"/>
      <c r="BU121" s="338"/>
      <c r="BV121" s="338"/>
      <c r="BW121" s="338"/>
      <c r="BX121" s="338"/>
      <c r="BY121" s="338"/>
      <c r="BZ121" s="338"/>
      <c r="CA121" s="338"/>
      <c r="CB121" s="338"/>
      <c r="CC121" s="338"/>
      <c r="CD121" s="338"/>
      <c r="CE121" s="338"/>
      <c r="CF121" s="338"/>
      <c r="CG121" s="338"/>
      <c r="CH121" s="338"/>
      <c r="CI121" s="338"/>
      <c r="CJ121" s="338"/>
      <c r="CK121" s="338"/>
      <c r="CL121" s="338"/>
      <c r="CM121" s="338"/>
      <c r="CN121" s="338"/>
      <c r="CO121" s="338"/>
      <c r="CP121" s="338"/>
      <c r="CQ121" s="338"/>
      <c r="CR121" s="338"/>
      <c r="CS121" s="338"/>
      <c r="CT121" s="338"/>
      <c r="CU121" s="338"/>
      <c r="CV121" s="338"/>
      <c r="CW121" s="338"/>
      <c r="CX121" s="338"/>
      <c r="CY121" s="338"/>
      <c r="CZ121" s="338"/>
      <c r="DA121" s="338"/>
      <c r="DB121" s="338"/>
      <c r="DC121" s="338"/>
      <c r="DD121" s="338"/>
      <c r="DE121" s="338"/>
      <c r="DF121" s="338"/>
      <c r="DG121" s="338"/>
      <c r="DH121" s="338"/>
      <c r="DI121" s="338"/>
      <c r="DJ121" s="338"/>
      <c r="DK121" s="338"/>
      <c r="DL121" s="338"/>
      <c r="DM121" s="338"/>
      <c r="DN121" s="338"/>
      <c r="DO121" s="338"/>
      <c r="DP121" s="338"/>
      <c r="DQ121" s="338"/>
      <c r="DR121" s="338"/>
      <c r="DS121" s="338"/>
      <c r="DT121" s="338"/>
      <c r="DU121" s="338"/>
      <c r="DV121" s="338"/>
      <c r="DW121" s="338"/>
      <c r="DX121" s="338"/>
      <c r="DY121" s="338"/>
      <c r="DZ121" s="338"/>
      <c r="EA121" s="338"/>
      <c r="EB121" s="338"/>
      <c r="EC121" s="338"/>
      <c r="ED121" s="338"/>
      <c r="EE121" s="338"/>
      <c r="EF121" s="338"/>
      <c r="EG121" s="338"/>
      <c r="EH121" s="338"/>
      <c r="EI121" s="338"/>
      <c r="EJ121" s="338"/>
      <c r="EK121" s="338"/>
      <c r="EL121" s="338"/>
      <c r="EM121" s="338"/>
      <c r="EN121" s="338"/>
      <c r="EO121" s="338"/>
      <c r="EP121" s="338"/>
      <c r="EQ121" s="338"/>
      <c r="ER121" s="338"/>
      <c r="ES121" s="338"/>
      <c r="ET121" s="338"/>
      <c r="EU121" s="338"/>
      <c r="EV121" s="338"/>
      <c r="EW121" s="338"/>
      <c r="EX121" s="338"/>
      <c r="EY121" s="338"/>
      <c r="EZ121" s="338"/>
      <c r="FA121" s="338"/>
      <c r="FB121" s="338"/>
      <c r="FC121" s="338"/>
      <c r="FD121" s="338"/>
      <c r="FE121" s="338"/>
      <c r="FF121" s="338"/>
      <c r="FG121" s="338"/>
      <c r="FH121" s="338"/>
      <c r="FI121" s="338"/>
      <c r="FJ121" s="338"/>
      <c r="FK121" s="338"/>
      <c r="FL121" s="338"/>
      <c r="FM121" s="338"/>
      <c r="FN121" s="338"/>
      <c r="FO121" s="338"/>
      <c r="FP121" s="338"/>
      <c r="FQ121" s="338"/>
      <c r="FR121" s="338"/>
      <c r="FS121" s="338"/>
      <c r="FT121" s="338"/>
      <c r="FU121" s="338"/>
      <c r="FV121" s="338"/>
      <c r="FW121" s="338"/>
      <c r="FX121" s="338"/>
      <c r="FY121" s="338"/>
      <c r="FZ121" s="338"/>
      <c r="GA121" s="338"/>
      <c r="GB121" s="338"/>
      <c r="GC121" s="338"/>
      <c r="GD121" s="338"/>
      <c r="GE121" s="338"/>
      <c r="GF121" s="338"/>
      <c r="GG121" s="338"/>
      <c r="GH121" s="338"/>
      <c r="GI121" s="338"/>
      <c r="GJ121" s="338"/>
      <c r="GK121" s="338"/>
      <c r="GL121" s="338"/>
      <c r="GM121" s="338"/>
      <c r="GN121" s="338"/>
      <c r="GO121" s="338"/>
      <c r="GP121" s="338"/>
      <c r="GQ121" s="338"/>
      <c r="GR121" s="338"/>
      <c r="GS121" s="338"/>
      <c r="GT121" s="338"/>
      <c r="GU121" s="338"/>
      <c r="GV121" s="338"/>
      <c r="GW121" s="338"/>
      <c r="GX121" s="338"/>
      <c r="GY121" s="338"/>
      <c r="GZ121" s="338"/>
      <c r="HA121" s="338"/>
      <c r="HB121" s="338"/>
      <c r="HC121" s="338"/>
      <c r="HD121" s="338"/>
      <c r="HE121" s="338"/>
      <c r="HF121" s="338"/>
      <c r="HG121" s="338"/>
      <c r="HH121" s="338"/>
      <c r="HI121" s="338"/>
      <c r="HJ121" s="338"/>
      <c r="HK121" s="338"/>
      <c r="HL121" s="338"/>
      <c r="HM121" s="338"/>
      <c r="HN121" s="338"/>
      <c r="HO121" s="338"/>
      <c r="HP121" s="338"/>
      <c r="HQ121" s="338"/>
      <c r="HR121" s="338"/>
      <c r="HS121" s="338"/>
      <c r="HT121" s="338"/>
      <c r="HU121" s="338"/>
      <c r="HV121" s="338"/>
      <c r="HW121" s="338"/>
      <c r="HX121" s="338"/>
      <c r="HY121" s="338"/>
      <c r="HZ121" s="338"/>
      <c r="IA121" s="338"/>
      <c r="IB121" s="338"/>
      <c r="IC121" s="338"/>
      <c r="ID121" s="338"/>
      <c r="IE121" s="338"/>
      <c r="IF121" s="338"/>
      <c r="IG121" s="338"/>
      <c r="IH121" s="338"/>
      <c r="II121" s="338"/>
      <c r="IJ121" s="338"/>
      <c r="IK121" s="338"/>
      <c r="IL121" s="338"/>
      <c r="IM121" s="338"/>
      <c r="IN121" s="338"/>
      <c r="IO121" s="338"/>
      <c r="IP121" s="338"/>
      <c r="IQ121" s="338"/>
      <c r="IR121" s="338"/>
      <c r="IS121" s="338"/>
      <c r="IT121" s="338"/>
      <c r="IU121" s="338"/>
      <c r="IV121" s="338"/>
    </row>
    <row r="122" spans="1:256" x14ac:dyDescent="0.2">
      <c r="A122" s="307">
        <v>8</v>
      </c>
      <c r="B122" s="307" t="s">
        <v>961</v>
      </c>
      <c r="C122" s="306">
        <v>1</v>
      </c>
      <c r="D122" s="306" t="s">
        <v>962</v>
      </c>
      <c r="E122" s="308"/>
      <c r="F122" s="309">
        <f t="shared" si="6"/>
        <v>0</v>
      </c>
      <c r="G122" s="310">
        <v>0.75</v>
      </c>
      <c r="H122" s="346">
        <f>G122*C122</f>
        <v>0.75</v>
      </c>
      <c r="I122" s="306" t="s">
        <v>814</v>
      </c>
      <c r="J122" s="310"/>
      <c r="K122" s="310"/>
      <c r="L122" s="310"/>
      <c r="M122" s="311" t="s">
        <v>781</v>
      </c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7"/>
      <c r="CD122" s="307"/>
      <c r="CE122" s="307"/>
      <c r="CF122" s="307"/>
      <c r="CG122" s="307"/>
      <c r="CH122" s="307"/>
      <c r="CI122" s="307"/>
      <c r="CJ122" s="307"/>
      <c r="CK122" s="307"/>
      <c r="CL122" s="307"/>
      <c r="CM122" s="307"/>
      <c r="CN122" s="307"/>
      <c r="CO122" s="307"/>
      <c r="CP122" s="307"/>
      <c r="CQ122" s="307"/>
      <c r="CR122" s="307"/>
      <c r="CS122" s="307"/>
      <c r="CT122" s="307"/>
      <c r="CU122" s="307"/>
      <c r="CV122" s="307"/>
      <c r="CW122" s="307"/>
      <c r="CX122" s="307"/>
      <c r="CY122" s="307"/>
      <c r="CZ122" s="307"/>
      <c r="DA122" s="307"/>
      <c r="DB122" s="307"/>
      <c r="DC122" s="307"/>
      <c r="DD122" s="307"/>
      <c r="DE122" s="307"/>
      <c r="DF122" s="307"/>
      <c r="DG122" s="307"/>
      <c r="DH122" s="307"/>
      <c r="DI122" s="307"/>
      <c r="DJ122" s="307"/>
      <c r="DK122" s="307"/>
      <c r="DL122" s="307"/>
      <c r="DM122" s="307"/>
      <c r="DN122" s="307"/>
      <c r="DO122" s="307"/>
      <c r="DP122" s="307"/>
      <c r="DQ122" s="307"/>
      <c r="DR122" s="307"/>
      <c r="DS122" s="307"/>
      <c r="DT122" s="307"/>
      <c r="DU122" s="307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7"/>
      <c r="EU122" s="307"/>
      <c r="EV122" s="307"/>
      <c r="EW122" s="307"/>
      <c r="EX122" s="307"/>
      <c r="EY122" s="307"/>
      <c r="EZ122" s="307"/>
      <c r="FA122" s="307"/>
      <c r="FB122" s="307"/>
      <c r="FC122" s="307"/>
      <c r="FD122" s="307"/>
      <c r="FE122" s="307"/>
      <c r="FF122" s="307"/>
      <c r="FG122" s="307"/>
      <c r="FH122" s="307"/>
      <c r="FI122" s="307"/>
      <c r="FJ122" s="307"/>
      <c r="FK122" s="307"/>
      <c r="FL122" s="307"/>
      <c r="FM122" s="307"/>
      <c r="FN122" s="307"/>
      <c r="FO122" s="307"/>
      <c r="FP122" s="307"/>
      <c r="FQ122" s="307"/>
      <c r="FR122" s="307"/>
      <c r="FS122" s="307"/>
      <c r="FT122" s="307"/>
      <c r="FU122" s="307"/>
      <c r="FV122" s="307"/>
      <c r="FW122" s="307"/>
      <c r="FX122" s="307"/>
      <c r="FY122" s="307"/>
      <c r="FZ122" s="307"/>
      <c r="GA122" s="307"/>
      <c r="GB122" s="307"/>
      <c r="GC122" s="307"/>
      <c r="GD122" s="307"/>
      <c r="GE122" s="307"/>
      <c r="GF122" s="307"/>
      <c r="GG122" s="307"/>
      <c r="GH122" s="307"/>
      <c r="GI122" s="307"/>
      <c r="GJ122" s="307"/>
      <c r="GK122" s="307"/>
      <c r="GL122" s="307"/>
      <c r="GM122" s="307"/>
      <c r="GN122" s="307"/>
      <c r="GO122" s="307"/>
      <c r="GP122" s="307"/>
      <c r="GQ122" s="307"/>
      <c r="GR122" s="307"/>
      <c r="GS122" s="307"/>
      <c r="GT122" s="307"/>
      <c r="GU122" s="307"/>
      <c r="GV122" s="307"/>
      <c r="GW122" s="307"/>
      <c r="GX122" s="307"/>
      <c r="GY122" s="307"/>
      <c r="GZ122" s="307"/>
      <c r="HA122" s="307"/>
      <c r="HB122" s="307"/>
      <c r="HC122" s="307"/>
      <c r="HD122" s="307"/>
      <c r="HE122" s="307"/>
      <c r="HF122" s="307"/>
      <c r="HG122" s="307"/>
      <c r="HH122" s="307"/>
      <c r="HI122" s="307"/>
      <c r="HJ122" s="307"/>
      <c r="HK122" s="307"/>
      <c r="HL122" s="307"/>
      <c r="HM122" s="307"/>
      <c r="HN122" s="307"/>
      <c r="HO122" s="307"/>
      <c r="HP122" s="307"/>
      <c r="HQ122" s="307"/>
      <c r="HR122" s="307"/>
      <c r="HS122" s="307"/>
      <c r="HT122" s="307"/>
      <c r="HU122" s="307"/>
      <c r="HV122" s="307"/>
      <c r="HW122" s="307"/>
      <c r="HX122" s="307"/>
      <c r="HY122" s="307"/>
      <c r="HZ122" s="307"/>
      <c r="IA122" s="307"/>
      <c r="IB122" s="307"/>
      <c r="IC122" s="307"/>
      <c r="ID122" s="307"/>
      <c r="IE122" s="307"/>
      <c r="IF122" s="307"/>
      <c r="IG122" s="307"/>
      <c r="IH122" s="307"/>
      <c r="II122" s="307"/>
      <c r="IJ122" s="307"/>
      <c r="IK122" s="307"/>
      <c r="IL122" s="307"/>
      <c r="IM122" s="307"/>
      <c r="IN122" s="307"/>
      <c r="IO122" s="307"/>
      <c r="IP122" s="307"/>
      <c r="IQ122" s="307"/>
      <c r="IR122" s="307"/>
      <c r="IS122" s="307"/>
      <c r="IT122" s="307"/>
      <c r="IU122" s="307"/>
      <c r="IV122" s="307"/>
    </row>
    <row r="123" spans="1:256" x14ac:dyDescent="0.2">
      <c r="A123" s="293">
        <v>9</v>
      </c>
      <c r="B123" s="293" t="s">
        <v>963</v>
      </c>
      <c r="C123" s="318">
        <v>1</v>
      </c>
      <c r="D123" s="318" t="s">
        <v>964</v>
      </c>
      <c r="E123" s="315"/>
      <c r="F123" s="316">
        <f t="shared" si="6"/>
        <v>0</v>
      </c>
      <c r="G123" s="327"/>
      <c r="H123" s="327"/>
      <c r="I123" s="293"/>
      <c r="J123" s="317"/>
      <c r="K123" s="317"/>
      <c r="L123" s="317"/>
      <c r="M123" s="328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293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  <c r="BJ123" s="293"/>
      <c r="BK123" s="293"/>
      <c r="BL123" s="293"/>
      <c r="BM123" s="293"/>
      <c r="BN123" s="293"/>
      <c r="BO123" s="293"/>
      <c r="BP123" s="293"/>
      <c r="BQ123" s="293"/>
      <c r="BR123" s="293"/>
      <c r="BS123" s="293"/>
      <c r="BT123" s="293"/>
      <c r="BU123" s="293"/>
      <c r="BV123" s="293"/>
      <c r="BW123" s="293"/>
      <c r="BX123" s="293"/>
      <c r="BY123" s="293"/>
      <c r="BZ123" s="293"/>
      <c r="CA123" s="293"/>
      <c r="CB123" s="293"/>
      <c r="CC123" s="293"/>
      <c r="CD123" s="293"/>
      <c r="CE123" s="293"/>
      <c r="CF123" s="293"/>
      <c r="CG123" s="293"/>
      <c r="CH123" s="293"/>
      <c r="CI123" s="293"/>
      <c r="CJ123" s="293"/>
      <c r="CK123" s="293"/>
      <c r="CL123" s="293"/>
      <c r="CM123" s="293"/>
      <c r="CN123" s="293"/>
      <c r="CO123" s="293"/>
      <c r="CP123" s="293"/>
      <c r="CQ123" s="293"/>
      <c r="CR123" s="293"/>
      <c r="CS123" s="293"/>
      <c r="CT123" s="293"/>
      <c r="CU123" s="293"/>
      <c r="CV123" s="293"/>
      <c r="CW123" s="293"/>
      <c r="CX123" s="293"/>
      <c r="CY123" s="293"/>
      <c r="CZ123" s="293"/>
      <c r="DA123" s="293"/>
      <c r="DB123" s="293"/>
      <c r="DC123" s="293"/>
      <c r="DD123" s="293"/>
      <c r="DE123" s="293"/>
      <c r="DF123" s="293"/>
      <c r="DG123" s="293"/>
      <c r="DH123" s="293"/>
      <c r="DI123" s="293"/>
      <c r="DJ123" s="293"/>
      <c r="DK123" s="293"/>
      <c r="DL123" s="293"/>
      <c r="DM123" s="293"/>
      <c r="DN123" s="293"/>
      <c r="DO123" s="293"/>
      <c r="DP123" s="293"/>
      <c r="DQ123" s="293"/>
      <c r="DR123" s="293"/>
      <c r="DS123" s="293"/>
      <c r="DT123" s="293"/>
      <c r="DU123" s="293"/>
      <c r="DV123" s="293"/>
      <c r="DW123" s="293"/>
      <c r="DX123" s="293"/>
      <c r="DY123" s="293"/>
      <c r="DZ123" s="293"/>
      <c r="EA123" s="293"/>
      <c r="EB123" s="293"/>
      <c r="EC123" s="293"/>
      <c r="ED123" s="293"/>
      <c r="EE123" s="293"/>
      <c r="EF123" s="293"/>
      <c r="EG123" s="293"/>
      <c r="EH123" s="293"/>
      <c r="EI123" s="293"/>
      <c r="EJ123" s="293"/>
      <c r="EK123" s="293"/>
      <c r="EL123" s="293"/>
      <c r="EM123" s="293"/>
      <c r="EN123" s="293"/>
      <c r="EO123" s="293"/>
      <c r="EP123" s="293"/>
      <c r="EQ123" s="293"/>
      <c r="ER123" s="293"/>
      <c r="ES123" s="293"/>
      <c r="ET123" s="293"/>
      <c r="EU123" s="293"/>
      <c r="EV123" s="293"/>
      <c r="EW123" s="293"/>
      <c r="EX123" s="293"/>
      <c r="EY123" s="293"/>
      <c r="EZ123" s="293"/>
      <c r="FA123" s="293"/>
      <c r="FB123" s="293"/>
      <c r="FC123" s="293"/>
      <c r="FD123" s="293"/>
      <c r="FE123" s="293"/>
      <c r="FF123" s="293"/>
      <c r="FG123" s="293"/>
      <c r="FH123" s="293"/>
      <c r="FI123" s="293"/>
      <c r="FJ123" s="293"/>
      <c r="FK123" s="293"/>
      <c r="FL123" s="293"/>
      <c r="FM123" s="293"/>
      <c r="FN123" s="293"/>
      <c r="FO123" s="293"/>
      <c r="FP123" s="293"/>
      <c r="FQ123" s="293"/>
      <c r="FR123" s="293"/>
      <c r="FS123" s="293"/>
      <c r="FT123" s="293"/>
      <c r="FU123" s="293"/>
      <c r="FV123" s="293"/>
      <c r="FW123" s="293"/>
      <c r="FX123" s="293"/>
      <c r="FY123" s="293"/>
      <c r="FZ123" s="293"/>
      <c r="GA123" s="293"/>
      <c r="GB123" s="293"/>
      <c r="GC123" s="293"/>
      <c r="GD123" s="293"/>
      <c r="GE123" s="293"/>
      <c r="GF123" s="293"/>
      <c r="GG123" s="293"/>
      <c r="GH123" s="293"/>
      <c r="GI123" s="293"/>
      <c r="GJ123" s="293"/>
      <c r="GK123" s="293"/>
      <c r="GL123" s="293"/>
      <c r="GM123" s="293"/>
      <c r="GN123" s="293"/>
      <c r="GO123" s="293"/>
      <c r="GP123" s="293"/>
      <c r="GQ123" s="293"/>
      <c r="GR123" s="293"/>
      <c r="GS123" s="293"/>
      <c r="GT123" s="293"/>
      <c r="GU123" s="293"/>
      <c r="GV123" s="293"/>
      <c r="GW123" s="293"/>
      <c r="GX123" s="293"/>
      <c r="GY123" s="293"/>
      <c r="GZ123" s="293"/>
      <c r="HA123" s="293"/>
      <c r="HB123" s="293"/>
      <c r="HC123" s="293"/>
      <c r="HD123" s="293"/>
      <c r="HE123" s="293"/>
      <c r="HF123" s="293"/>
      <c r="HG123" s="293"/>
      <c r="HH123" s="293"/>
      <c r="HI123" s="293"/>
      <c r="HJ123" s="293"/>
      <c r="HK123" s="293"/>
      <c r="HL123" s="293"/>
      <c r="HM123" s="293"/>
      <c r="HN123" s="293"/>
      <c r="HO123" s="293"/>
      <c r="HP123" s="293"/>
      <c r="HQ123" s="293"/>
      <c r="HR123" s="293"/>
      <c r="HS123" s="293"/>
      <c r="HT123" s="293"/>
      <c r="HU123" s="293"/>
      <c r="HV123" s="293"/>
      <c r="HW123" s="293"/>
      <c r="HX123" s="293"/>
      <c r="HY123" s="293"/>
      <c r="HZ123" s="293"/>
      <c r="IA123" s="293"/>
      <c r="IB123" s="293"/>
      <c r="IC123" s="293"/>
      <c r="ID123" s="293"/>
      <c r="IE123" s="293"/>
      <c r="IF123" s="293"/>
      <c r="IG123" s="293"/>
      <c r="IH123" s="293"/>
      <c r="II123" s="293"/>
      <c r="IJ123" s="293"/>
      <c r="IK123" s="293"/>
      <c r="IL123" s="293"/>
      <c r="IM123" s="293"/>
      <c r="IN123" s="293"/>
      <c r="IO123" s="293"/>
      <c r="IP123" s="293"/>
      <c r="IQ123" s="293"/>
      <c r="IR123" s="293"/>
      <c r="IS123" s="293"/>
      <c r="IT123" s="293"/>
      <c r="IU123" s="293"/>
      <c r="IV123" s="293"/>
    </row>
    <row r="124" spans="1:256" x14ac:dyDescent="0.2">
      <c r="A124" s="307">
        <v>10</v>
      </c>
      <c r="B124" s="307" t="s">
        <v>965</v>
      </c>
      <c r="C124" s="306">
        <v>1</v>
      </c>
      <c r="D124" s="306" t="s">
        <v>966</v>
      </c>
      <c r="E124" s="308"/>
      <c r="F124" s="309">
        <f t="shared" si="6"/>
        <v>0</v>
      </c>
      <c r="G124" s="310"/>
      <c r="H124" s="307"/>
      <c r="I124" s="307"/>
      <c r="J124" s="310"/>
      <c r="K124" s="310"/>
      <c r="L124" s="310"/>
      <c r="M124" s="311" t="s">
        <v>781</v>
      </c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7"/>
      <c r="BJ124" s="307"/>
      <c r="BK124" s="307"/>
      <c r="BL124" s="307"/>
      <c r="BM124" s="307"/>
      <c r="BN124" s="307"/>
      <c r="BO124" s="307"/>
      <c r="BP124" s="307"/>
      <c r="BQ124" s="307"/>
      <c r="BR124" s="307"/>
      <c r="BS124" s="307"/>
      <c r="BT124" s="307"/>
      <c r="BU124" s="307"/>
      <c r="BV124" s="307"/>
      <c r="BW124" s="307"/>
      <c r="BX124" s="307"/>
      <c r="BY124" s="307"/>
      <c r="BZ124" s="307"/>
      <c r="CA124" s="307"/>
      <c r="CB124" s="307"/>
      <c r="CC124" s="307"/>
      <c r="CD124" s="307"/>
      <c r="CE124" s="307"/>
      <c r="CF124" s="307"/>
      <c r="CG124" s="307"/>
      <c r="CH124" s="307"/>
      <c r="CI124" s="307"/>
      <c r="CJ124" s="307"/>
      <c r="CK124" s="307"/>
      <c r="CL124" s="307"/>
      <c r="CM124" s="307"/>
      <c r="CN124" s="307"/>
      <c r="CO124" s="307"/>
      <c r="CP124" s="307"/>
      <c r="CQ124" s="307"/>
      <c r="CR124" s="307"/>
      <c r="CS124" s="307"/>
      <c r="CT124" s="307"/>
      <c r="CU124" s="307"/>
      <c r="CV124" s="307"/>
      <c r="CW124" s="307"/>
      <c r="CX124" s="307"/>
      <c r="CY124" s="307"/>
      <c r="CZ124" s="307"/>
      <c r="DA124" s="307"/>
      <c r="DB124" s="307"/>
      <c r="DC124" s="307"/>
      <c r="DD124" s="307"/>
      <c r="DE124" s="307"/>
      <c r="DF124" s="307"/>
      <c r="DG124" s="307"/>
      <c r="DH124" s="307"/>
      <c r="DI124" s="307"/>
      <c r="DJ124" s="307"/>
      <c r="DK124" s="307"/>
      <c r="DL124" s="307"/>
      <c r="DM124" s="307"/>
      <c r="DN124" s="307"/>
      <c r="DO124" s="307"/>
      <c r="DP124" s="307"/>
      <c r="DQ124" s="307"/>
      <c r="DR124" s="307"/>
      <c r="DS124" s="307"/>
      <c r="DT124" s="307"/>
      <c r="DU124" s="307"/>
      <c r="DV124" s="307"/>
      <c r="DW124" s="307"/>
      <c r="DX124" s="307"/>
      <c r="DY124" s="307"/>
      <c r="DZ124" s="307"/>
      <c r="EA124" s="307"/>
      <c r="EB124" s="307"/>
      <c r="EC124" s="307"/>
      <c r="ED124" s="307"/>
      <c r="EE124" s="307"/>
      <c r="EF124" s="307"/>
      <c r="EG124" s="307"/>
      <c r="EH124" s="307"/>
      <c r="EI124" s="307"/>
      <c r="EJ124" s="307"/>
      <c r="EK124" s="307"/>
      <c r="EL124" s="307"/>
      <c r="EM124" s="307"/>
      <c r="EN124" s="307"/>
      <c r="EO124" s="307"/>
      <c r="EP124" s="307"/>
      <c r="EQ124" s="307"/>
      <c r="ER124" s="307"/>
      <c r="ES124" s="307"/>
      <c r="ET124" s="307"/>
      <c r="EU124" s="307"/>
      <c r="EV124" s="307"/>
      <c r="EW124" s="307"/>
      <c r="EX124" s="307"/>
      <c r="EY124" s="307"/>
      <c r="EZ124" s="307"/>
      <c r="FA124" s="307"/>
      <c r="FB124" s="307"/>
      <c r="FC124" s="307"/>
      <c r="FD124" s="307"/>
      <c r="FE124" s="307"/>
      <c r="FF124" s="307"/>
      <c r="FG124" s="307"/>
      <c r="FH124" s="307"/>
      <c r="FI124" s="307"/>
      <c r="FJ124" s="307"/>
      <c r="FK124" s="307"/>
      <c r="FL124" s="307"/>
      <c r="FM124" s="307"/>
      <c r="FN124" s="307"/>
      <c r="FO124" s="307"/>
      <c r="FP124" s="307"/>
      <c r="FQ124" s="307"/>
      <c r="FR124" s="307"/>
      <c r="FS124" s="307"/>
      <c r="FT124" s="307"/>
      <c r="FU124" s="307"/>
      <c r="FV124" s="307"/>
      <c r="FW124" s="307"/>
      <c r="FX124" s="307"/>
      <c r="FY124" s="307"/>
      <c r="FZ124" s="307"/>
      <c r="GA124" s="307"/>
      <c r="GB124" s="307"/>
      <c r="GC124" s="307"/>
      <c r="GD124" s="307"/>
      <c r="GE124" s="307"/>
      <c r="GF124" s="307"/>
      <c r="GG124" s="307"/>
      <c r="GH124" s="307"/>
      <c r="GI124" s="307"/>
      <c r="GJ124" s="307"/>
      <c r="GK124" s="307"/>
      <c r="GL124" s="307"/>
      <c r="GM124" s="307"/>
      <c r="GN124" s="307"/>
      <c r="GO124" s="307"/>
      <c r="GP124" s="307"/>
      <c r="GQ124" s="307"/>
      <c r="GR124" s="307"/>
      <c r="GS124" s="307"/>
      <c r="GT124" s="307"/>
      <c r="GU124" s="307"/>
      <c r="GV124" s="307"/>
      <c r="GW124" s="307"/>
      <c r="GX124" s="307"/>
      <c r="GY124" s="307"/>
      <c r="GZ124" s="307"/>
      <c r="HA124" s="307"/>
      <c r="HB124" s="307"/>
      <c r="HC124" s="307"/>
      <c r="HD124" s="307"/>
      <c r="HE124" s="307"/>
      <c r="HF124" s="307"/>
      <c r="HG124" s="307"/>
      <c r="HH124" s="307"/>
      <c r="HI124" s="307"/>
      <c r="HJ124" s="307"/>
      <c r="HK124" s="307"/>
      <c r="HL124" s="307"/>
      <c r="HM124" s="307"/>
      <c r="HN124" s="307"/>
      <c r="HO124" s="307"/>
      <c r="HP124" s="307"/>
      <c r="HQ124" s="307"/>
      <c r="HR124" s="307"/>
      <c r="HS124" s="307"/>
      <c r="HT124" s="307"/>
      <c r="HU124" s="307"/>
      <c r="HV124" s="307"/>
      <c r="HW124" s="307"/>
      <c r="HX124" s="307"/>
      <c r="HY124" s="307"/>
      <c r="HZ124" s="307"/>
      <c r="IA124" s="307"/>
      <c r="IB124" s="307"/>
      <c r="IC124" s="307"/>
      <c r="ID124" s="307"/>
      <c r="IE124" s="307"/>
      <c r="IF124" s="307"/>
      <c r="IG124" s="307"/>
      <c r="IH124" s="307"/>
      <c r="II124" s="307"/>
      <c r="IJ124" s="307"/>
      <c r="IK124" s="307"/>
      <c r="IL124" s="307"/>
      <c r="IM124" s="307"/>
      <c r="IN124" s="307"/>
      <c r="IO124" s="307"/>
      <c r="IP124" s="307"/>
      <c r="IQ124" s="307"/>
      <c r="IR124" s="307"/>
      <c r="IS124" s="307"/>
      <c r="IT124" s="307"/>
      <c r="IU124" s="307"/>
      <c r="IV124" s="307"/>
    </row>
    <row r="125" spans="1:256" ht="25.5" x14ac:dyDescent="0.2">
      <c r="A125" s="373">
        <v>11</v>
      </c>
      <c r="B125" s="358" t="s">
        <v>916</v>
      </c>
      <c r="C125" s="354">
        <v>1</v>
      </c>
      <c r="D125" s="354" t="s">
        <v>967</v>
      </c>
      <c r="E125" s="355"/>
      <c r="F125" s="356">
        <f t="shared" si="6"/>
        <v>0</v>
      </c>
      <c r="G125" s="357"/>
      <c r="H125" s="357"/>
      <c r="I125" s="354" t="s">
        <v>918</v>
      </c>
      <c r="J125" s="354"/>
      <c r="K125" s="374"/>
      <c r="L125" s="374"/>
      <c r="M125" s="375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74"/>
      <c r="BE125" s="374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 s="374"/>
      <c r="BP125" s="374"/>
      <c r="BQ125" s="374"/>
      <c r="BR125" s="374"/>
      <c r="BS125" s="374"/>
      <c r="BT125" s="374"/>
      <c r="BU125" s="374"/>
      <c r="BV125" s="374"/>
      <c r="BW125" s="374"/>
      <c r="BX125" s="374"/>
      <c r="BY125" s="374"/>
      <c r="BZ125" s="374"/>
      <c r="CA125" s="374"/>
      <c r="CB125" s="374"/>
      <c r="CC125" s="374"/>
      <c r="CD125" s="374"/>
      <c r="CE125" s="374"/>
      <c r="CF125" s="374"/>
      <c r="CG125" s="374"/>
      <c r="CH125" s="374"/>
      <c r="CI125" s="374"/>
      <c r="CJ125" s="374"/>
      <c r="CK125" s="374"/>
      <c r="CL125" s="374"/>
      <c r="CM125" s="374"/>
      <c r="CN125" s="374"/>
      <c r="CO125" s="374"/>
      <c r="CP125" s="374"/>
      <c r="CQ125" s="374"/>
      <c r="CR125" s="374"/>
      <c r="CS125" s="374"/>
      <c r="CT125" s="374"/>
      <c r="CU125" s="374"/>
      <c r="CV125" s="374"/>
      <c r="CW125" s="374"/>
      <c r="CX125" s="374"/>
      <c r="CY125" s="374"/>
      <c r="CZ125" s="374"/>
      <c r="DA125" s="374"/>
      <c r="DB125" s="374"/>
      <c r="DC125" s="374"/>
      <c r="DD125" s="374"/>
      <c r="DE125" s="374"/>
      <c r="DF125" s="374"/>
      <c r="DG125" s="374"/>
      <c r="DH125" s="374"/>
      <c r="DI125" s="374"/>
      <c r="DJ125" s="374"/>
      <c r="DK125" s="374"/>
      <c r="DL125" s="374"/>
      <c r="DM125" s="374"/>
      <c r="DN125" s="374"/>
      <c r="DO125" s="374"/>
      <c r="DP125" s="374"/>
      <c r="DQ125" s="374"/>
      <c r="DR125" s="374"/>
      <c r="DS125" s="374"/>
      <c r="DT125" s="374"/>
      <c r="DU125" s="374"/>
      <c r="DV125" s="374"/>
      <c r="DW125" s="374"/>
      <c r="DX125" s="374"/>
      <c r="DY125" s="374"/>
      <c r="DZ125" s="374"/>
      <c r="EA125" s="374"/>
      <c r="EB125" s="374"/>
      <c r="EC125" s="374"/>
      <c r="ED125" s="374"/>
      <c r="EE125" s="374"/>
      <c r="EF125" s="374"/>
      <c r="EG125" s="374"/>
      <c r="EH125" s="374"/>
      <c r="EI125" s="374"/>
      <c r="EJ125" s="374"/>
      <c r="EK125" s="374"/>
      <c r="EL125" s="374"/>
      <c r="EM125" s="374"/>
      <c r="EN125" s="374"/>
      <c r="EO125" s="374"/>
      <c r="EP125" s="374"/>
      <c r="EQ125" s="374"/>
      <c r="ER125" s="374"/>
      <c r="ES125" s="374"/>
      <c r="ET125" s="374"/>
      <c r="EU125" s="374"/>
      <c r="EV125" s="374"/>
      <c r="EW125" s="374"/>
      <c r="EX125" s="374"/>
      <c r="EY125" s="374"/>
      <c r="EZ125" s="374"/>
      <c r="FA125" s="374"/>
      <c r="FB125" s="374"/>
      <c r="FC125" s="374"/>
      <c r="FD125" s="374"/>
      <c r="FE125" s="374"/>
      <c r="FF125" s="374"/>
      <c r="FG125" s="374"/>
      <c r="FH125" s="374"/>
      <c r="FI125" s="374"/>
      <c r="FJ125" s="374"/>
      <c r="FK125" s="374"/>
      <c r="FL125" s="374"/>
      <c r="FM125" s="374"/>
      <c r="FN125" s="374"/>
      <c r="FO125" s="374"/>
      <c r="FP125" s="374"/>
      <c r="FQ125" s="374"/>
      <c r="FR125" s="374"/>
      <c r="FS125" s="374"/>
      <c r="FT125" s="374"/>
      <c r="FU125" s="374"/>
      <c r="FV125" s="374"/>
      <c r="FW125" s="374"/>
      <c r="FX125" s="374"/>
      <c r="FY125" s="374"/>
      <c r="FZ125" s="374"/>
      <c r="GA125" s="374"/>
      <c r="GB125" s="374"/>
      <c r="GC125" s="374"/>
      <c r="GD125" s="374"/>
      <c r="GE125" s="374"/>
      <c r="GF125" s="374"/>
      <c r="GG125" s="374"/>
      <c r="GH125" s="374"/>
      <c r="GI125" s="374"/>
      <c r="GJ125" s="374"/>
      <c r="GK125" s="374"/>
      <c r="GL125" s="374"/>
      <c r="GM125" s="374"/>
      <c r="GN125" s="374"/>
      <c r="GO125" s="374"/>
      <c r="GP125" s="374"/>
      <c r="GQ125" s="374"/>
      <c r="GR125" s="374"/>
      <c r="GS125" s="374"/>
      <c r="GT125" s="374"/>
      <c r="GU125" s="374"/>
      <c r="GV125" s="374"/>
      <c r="GW125" s="374"/>
      <c r="GX125" s="374"/>
      <c r="GY125" s="374"/>
      <c r="GZ125" s="374"/>
      <c r="HA125" s="374"/>
      <c r="HB125" s="374"/>
      <c r="HC125" s="374"/>
      <c r="HD125" s="374"/>
      <c r="HE125" s="374"/>
      <c r="HF125" s="374"/>
      <c r="HG125" s="374"/>
      <c r="HH125" s="374"/>
      <c r="HI125" s="374"/>
      <c r="HJ125" s="374"/>
      <c r="HK125" s="374"/>
      <c r="HL125" s="374"/>
      <c r="HM125" s="374"/>
      <c r="HN125" s="374"/>
      <c r="HO125" s="374"/>
      <c r="HP125" s="374"/>
      <c r="HQ125" s="374"/>
      <c r="HR125" s="374"/>
      <c r="HS125" s="374"/>
      <c r="HT125" s="374"/>
      <c r="HU125" s="374"/>
      <c r="HV125" s="374"/>
      <c r="HW125" s="374"/>
      <c r="HX125" s="374"/>
      <c r="HY125" s="374"/>
      <c r="HZ125" s="374"/>
      <c r="IA125" s="374"/>
      <c r="IB125" s="374"/>
      <c r="IC125" s="374"/>
      <c r="ID125" s="374"/>
      <c r="IE125" s="374"/>
      <c r="IF125" s="374"/>
      <c r="IG125" s="374"/>
      <c r="IH125" s="374"/>
      <c r="II125" s="374"/>
      <c r="IJ125" s="374"/>
      <c r="IK125" s="374"/>
      <c r="IL125" s="374"/>
      <c r="IM125" s="374"/>
      <c r="IN125" s="374"/>
      <c r="IO125" s="374"/>
      <c r="IP125" s="374"/>
      <c r="IQ125" s="374"/>
      <c r="IR125" s="374"/>
      <c r="IS125" s="374"/>
      <c r="IT125" s="374"/>
      <c r="IU125" s="374"/>
      <c r="IV125" s="374"/>
    </row>
    <row r="126" spans="1:256" ht="25.5" x14ac:dyDescent="0.2">
      <c r="A126" s="294">
        <v>12</v>
      </c>
      <c r="B126" s="293" t="s">
        <v>849</v>
      </c>
      <c r="C126" s="318">
        <v>1</v>
      </c>
      <c r="D126" s="318" t="s">
        <v>919</v>
      </c>
      <c r="E126" s="315"/>
      <c r="F126" s="316">
        <f t="shared" si="6"/>
        <v>0</v>
      </c>
      <c r="G126" s="327"/>
      <c r="H126" s="327"/>
      <c r="I126" s="318"/>
      <c r="J126" s="318"/>
      <c r="K126" s="293"/>
      <c r="L126" s="293"/>
      <c r="M126" s="328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F126" s="293"/>
      <c r="AG126" s="293"/>
      <c r="AH126" s="293"/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293"/>
      <c r="BJ126" s="293"/>
      <c r="BK126" s="293"/>
      <c r="BL126" s="293"/>
      <c r="BM126" s="293"/>
      <c r="BN126" s="293"/>
      <c r="BO126" s="293"/>
      <c r="BP126" s="293"/>
      <c r="BQ126" s="293"/>
      <c r="BR126" s="293"/>
      <c r="BS126" s="293"/>
      <c r="BT126" s="293"/>
      <c r="BU126" s="293"/>
      <c r="BV126" s="293"/>
      <c r="BW126" s="293"/>
      <c r="BX126" s="293"/>
      <c r="BY126" s="293"/>
      <c r="BZ126" s="293"/>
      <c r="CA126" s="293"/>
      <c r="CB126" s="293"/>
      <c r="CC126" s="293"/>
      <c r="CD126" s="293"/>
      <c r="CE126" s="293"/>
      <c r="CF126" s="293"/>
      <c r="CG126" s="293"/>
      <c r="CH126" s="293"/>
      <c r="CI126" s="293"/>
      <c r="CJ126" s="293"/>
      <c r="CK126" s="293"/>
      <c r="CL126" s="293"/>
      <c r="CM126" s="293"/>
      <c r="CN126" s="293"/>
      <c r="CO126" s="293"/>
      <c r="CP126" s="293"/>
      <c r="CQ126" s="293"/>
      <c r="CR126" s="293"/>
      <c r="CS126" s="293"/>
      <c r="CT126" s="293"/>
      <c r="CU126" s="293"/>
      <c r="CV126" s="293"/>
      <c r="CW126" s="293"/>
      <c r="CX126" s="293"/>
      <c r="CY126" s="293"/>
      <c r="CZ126" s="293"/>
      <c r="DA126" s="293"/>
      <c r="DB126" s="293"/>
      <c r="DC126" s="293"/>
      <c r="DD126" s="293"/>
      <c r="DE126" s="293"/>
      <c r="DF126" s="293"/>
      <c r="DG126" s="293"/>
      <c r="DH126" s="293"/>
      <c r="DI126" s="293"/>
      <c r="DJ126" s="293"/>
      <c r="DK126" s="293"/>
      <c r="DL126" s="293"/>
      <c r="DM126" s="293"/>
      <c r="DN126" s="293"/>
      <c r="DO126" s="293"/>
      <c r="DP126" s="293"/>
      <c r="DQ126" s="293"/>
      <c r="DR126" s="293"/>
      <c r="DS126" s="293"/>
      <c r="DT126" s="293"/>
      <c r="DU126" s="293"/>
      <c r="DV126" s="293"/>
      <c r="DW126" s="293"/>
      <c r="DX126" s="293"/>
      <c r="DY126" s="293"/>
      <c r="DZ126" s="293"/>
      <c r="EA126" s="293"/>
      <c r="EB126" s="293"/>
      <c r="EC126" s="293"/>
      <c r="ED126" s="293"/>
      <c r="EE126" s="293"/>
      <c r="EF126" s="293"/>
      <c r="EG126" s="293"/>
      <c r="EH126" s="293"/>
      <c r="EI126" s="293"/>
      <c r="EJ126" s="293"/>
      <c r="EK126" s="293"/>
      <c r="EL126" s="293"/>
      <c r="EM126" s="293"/>
      <c r="EN126" s="293"/>
      <c r="EO126" s="293"/>
      <c r="EP126" s="293"/>
      <c r="EQ126" s="293"/>
      <c r="ER126" s="293"/>
      <c r="ES126" s="293"/>
      <c r="ET126" s="293"/>
      <c r="EU126" s="293"/>
      <c r="EV126" s="293"/>
      <c r="EW126" s="293"/>
      <c r="EX126" s="293"/>
      <c r="EY126" s="293"/>
      <c r="EZ126" s="293"/>
      <c r="FA126" s="293"/>
      <c r="FB126" s="293"/>
      <c r="FC126" s="293"/>
      <c r="FD126" s="293"/>
      <c r="FE126" s="293"/>
      <c r="FF126" s="293"/>
      <c r="FG126" s="293"/>
      <c r="FH126" s="293"/>
      <c r="FI126" s="293"/>
      <c r="FJ126" s="293"/>
      <c r="FK126" s="293"/>
      <c r="FL126" s="293"/>
      <c r="FM126" s="293"/>
      <c r="FN126" s="293"/>
      <c r="FO126" s="293"/>
      <c r="FP126" s="293"/>
      <c r="FQ126" s="293"/>
      <c r="FR126" s="293"/>
      <c r="FS126" s="293"/>
      <c r="FT126" s="293"/>
      <c r="FU126" s="293"/>
      <c r="FV126" s="293"/>
      <c r="FW126" s="293"/>
      <c r="FX126" s="293"/>
      <c r="FY126" s="293"/>
      <c r="FZ126" s="293"/>
      <c r="GA126" s="293"/>
      <c r="GB126" s="293"/>
      <c r="GC126" s="293"/>
      <c r="GD126" s="293"/>
      <c r="GE126" s="293"/>
      <c r="GF126" s="293"/>
      <c r="GG126" s="293"/>
      <c r="GH126" s="293"/>
      <c r="GI126" s="293"/>
      <c r="GJ126" s="293"/>
      <c r="GK126" s="293"/>
      <c r="GL126" s="293"/>
      <c r="GM126" s="293"/>
      <c r="GN126" s="293"/>
      <c r="GO126" s="293"/>
      <c r="GP126" s="293"/>
      <c r="GQ126" s="293"/>
      <c r="GR126" s="293"/>
      <c r="GS126" s="293"/>
      <c r="GT126" s="293"/>
      <c r="GU126" s="293"/>
      <c r="GV126" s="293"/>
      <c r="GW126" s="293"/>
      <c r="GX126" s="293"/>
      <c r="GY126" s="293"/>
      <c r="GZ126" s="293"/>
      <c r="HA126" s="293"/>
      <c r="HB126" s="293"/>
      <c r="HC126" s="293"/>
      <c r="HD126" s="293"/>
      <c r="HE126" s="293"/>
      <c r="HF126" s="293"/>
      <c r="HG126" s="293"/>
      <c r="HH126" s="293"/>
      <c r="HI126" s="293"/>
      <c r="HJ126" s="293"/>
      <c r="HK126" s="293"/>
      <c r="HL126" s="293"/>
      <c r="HM126" s="293"/>
      <c r="HN126" s="293"/>
      <c r="HO126" s="293"/>
      <c r="HP126" s="293"/>
      <c r="HQ126" s="293"/>
      <c r="HR126" s="293"/>
      <c r="HS126" s="293"/>
      <c r="HT126" s="293"/>
      <c r="HU126" s="293"/>
      <c r="HV126" s="293"/>
      <c r="HW126" s="293"/>
      <c r="HX126" s="293"/>
      <c r="HY126" s="293"/>
      <c r="HZ126" s="293"/>
      <c r="IA126" s="293"/>
      <c r="IB126" s="293"/>
      <c r="IC126" s="293"/>
      <c r="ID126" s="293"/>
      <c r="IE126" s="293"/>
      <c r="IF126" s="293"/>
      <c r="IG126" s="293"/>
      <c r="IH126" s="293"/>
      <c r="II126" s="293"/>
      <c r="IJ126" s="293"/>
      <c r="IK126" s="293"/>
      <c r="IL126" s="293"/>
      <c r="IM126" s="293"/>
      <c r="IN126" s="293"/>
      <c r="IO126" s="293"/>
      <c r="IP126" s="293"/>
      <c r="IQ126" s="293"/>
      <c r="IR126" s="293"/>
      <c r="IS126" s="293"/>
      <c r="IT126" s="293"/>
      <c r="IU126" s="293"/>
      <c r="IV126" s="293"/>
    </row>
    <row r="127" spans="1:256" x14ac:dyDescent="0.2">
      <c r="A127" s="365">
        <v>13</v>
      </c>
      <c r="B127" s="307" t="s">
        <v>968</v>
      </c>
      <c r="C127" s="306">
        <v>1</v>
      </c>
      <c r="D127" s="306" t="s">
        <v>969</v>
      </c>
      <c r="E127" s="308"/>
      <c r="F127" s="309">
        <f t="shared" si="6"/>
        <v>0</v>
      </c>
      <c r="G127" s="346"/>
      <c r="H127" s="346"/>
      <c r="I127" s="306"/>
      <c r="J127" s="306"/>
      <c r="K127" s="307"/>
      <c r="L127" s="307"/>
      <c r="M127" s="311" t="s">
        <v>781</v>
      </c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/>
      <c r="AM127" s="307"/>
      <c r="AN127" s="307"/>
      <c r="AO127" s="307"/>
      <c r="AP127" s="307"/>
      <c r="AQ127" s="307"/>
      <c r="AR127" s="307"/>
      <c r="AS127" s="307"/>
      <c r="AT127" s="307"/>
      <c r="AU127" s="307"/>
      <c r="AV127" s="307"/>
      <c r="AW127" s="307"/>
      <c r="AX127" s="307"/>
      <c r="AY127" s="307"/>
      <c r="AZ127" s="307"/>
      <c r="BA127" s="307"/>
      <c r="BB127" s="307"/>
      <c r="BC127" s="307"/>
      <c r="BD127" s="307"/>
      <c r="BE127" s="307"/>
      <c r="BF127" s="307"/>
      <c r="BG127" s="307"/>
      <c r="BH127" s="307"/>
      <c r="BI127" s="307"/>
      <c r="BJ127" s="307"/>
      <c r="BK127" s="307"/>
      <c r="BL127" s="307"/>
      <c r="BM127" s="307"/>
      <c r="BN127" s="307"/>
      <c r="BO127" s="307"/>
      <c r="BP127" s="307"/>
      <c r="BQ127" s="307"/>
      <c r="BR127" s="307"/>
      <c r="BS127" s="307"/>
      <c r="BT127" s="307"/>
      <c r="BU127" s="307"/>
      <c r="BV127" s="307"/>
      <c r="BW127" s="307"/>
      <c r="BX127" s="307"/>
      <c r="BY127" s="307"/>
      <c r="BZ127" s="307"/>
      <c r="CA127" s="307"/>
      <c r="CB127" s="307"/>
      <c r="CC127" s="307"/>
      <c r="CD127" s="307"/>
      <c r="CE127" s="307"/>
      <c r="CF127" s="307"/>
      <c r="CG127" s="307"/>
      <c r="CH127" s="307"/>
      <c r="CI127" s="307"/>
      <c r="CJ127" s="307"/>
      <c r="CK127" s="307"/>
      <c r="CL127" s="307"/>
      <c r="CM127" s="307"/>
      <c r="CN127" s="307"/>
      <c r="CO127" s="307"/>
      <c r="CP127" s="307"/>
      <c r="CQ127" s="307"/>
      <c r="CR127" s="307"/>
      <c r="CS127" s="307"/>
      <c r="CT127" s="307"/>
      <c r="CU127" s="307"/>
      <c r="CV127" s="307"/>
      <c r="CW127" s="307"/>
      <c r="CX127" s="307"/>
      <c r="CY127" s="307"/>
      <c r="CZ127" s="307"/>
      <c r="DA127" s="307"/>
      <c r="DB127" s="307"/>
      <c r="DC127" s="307"/>
      <c r="DD127" s="307"/>
      <c r="DE127" s="307"/>
      <c r="DF127" s="307"/>
      <c r="DG127" s="307"/>
      <c r="DH127" s="307"/>
      <c r="DI127" s="307"/>
      <c r="DJ127" s="307"/>
      <c r="DK127" s="307"/>
      <c r="DL127" s="307"/>
      <c r="DM127" s="307"/>
      <c r="DN127" s="307"/>
      <c r="DO127" s="307"/>
      <c r="DP127" s="307"/>
      <c r="DQ127" s="307"/>
      <c r="DR127" s="307"/>
      <c r="DS127" s="307"/>
      <c r="DT127" s="307"/>
      <c r="DU127" s="307"/>
      <c r="DV127" s="307"/>
      <c r="DW127" s="307"/>
      <c r="DX127" s="307"/>
      <c r="DY127" s="307"/>
      <c r="DZ127" s="307"/>
      <c r="EA127" s="307"/>
      <c r="EB127" s="307"/>
      <c r="EC127" s="307"/>
      <c r="ED127" s="307"/>
      <c r="EE127" s="307"/>
      <c r="EF127" s="307"/>
      <c r="EG127" s="307"/>
      <c r="EH127" s="307"/>
      <c r="EI127" s="307"/>
      <c r="EJ127" s="307"/>
      <c r="EK127" s="307"/>
      <c r="EL127" s="307"/>
      <c r="EM127" s="307"/>
      <c r="EN127" s="307"/>
      <c r="EO127" s="307"/>
      <c r="EP127" s="307"/>
      <c r="EQ127" s="307"/>
      <c r="ER127" s="307"/>
      <c r="ES127" s="307"/>
      <c r="ET127" s="307"/>
      <c r="EU127" s="307"/>
      <c r="EV127" s="307"/>
      <c r="EW127" s="307"/>
      <c r="EX127" s="307"/>
      <c r="EY127" s="307"/>
      <c r="EZ127" s="307"/>
      <c r="FA127" s="307"/>
      <c r="FB127" s="307"/>
      <c r="FC127" s="307"/>
      <c r="FD127" s="307"/>
      <c r="FE127" s="307"/>
      <c r="FF127" s="307"/>
      <c r="FG127" s="307"/>
      <c r="FH127" s="307"/>
      <c r="FI127" s="307"/>
      <c r="FJ127" s="307"/>
      <c r="FK127" s="307"/>
      <c r="FL127" s="307"/>
      <c r="FM127" s="307"/>
      <c r="FN127" s="307"/>
      <c r="FO127" s="307"/>
      <c r="FP127" s="307"/>
      <c r="FQ127" s="307"/>
      <c r="FR127" s="307"/>
      <c r="FS127" s="307"/>
      <c r="FT127" s="307"/>
      <c r="FU127" s="307"/>
      <c r="FV127" s="307"/>
      <c r="FW127" s="307"/>
      <c r="FX127" s="307"/>
      <c r="FY127" s="307"/>
      <c r="FZ127" s="307"/>
      <c r="GA127" s="307"/>
      <c r="GB127" s="307"/>
      <c r="GC127" s="307"/>
      <c r="GD127" s="307"/>
      <c r="GE127" s="307"/>
      <c r="GF127" s="307"/>
      <c r="GG127" s="307"/>
      <c r="GH127" s="307"/>
      <c r="GI127" s="307"/>
      <c r="GJ127" s="307"/>
      <c r="GK127" s="307"/>
      <c r="GL127" s="307"/>
      <c r="GM127" s="307"/>
      <c r="GN127" s="307"/>
      <c r="GO127" s="307"/>
      <c r="GP127" s="307"/>
      <c r="GQ127" s="307"/>
      <c r="GR127" s="307"/>
      <c r="GS127" s="307"/>
      <c r="GT127" s="307"/>
      <c r="GU127" s="307"/>
      <c r="GV127" s="307"/>
      <c r="GW127" s="307"/>
      <c r="GX127" s="307"/>
      <c r="GY127" s="307"/>
      <c r="GZ127" s="307"/>
      <c r="HA127" s="307"/>
      <c r="HB127" s="307"/>
      <c r="HC127" s="307"/>
      <c r="HD127" s="307"/>
      <c r="HE127" s="307"/>
      <c r="HF127" s="307"/>
      <c r="HG127" s="307"/>
      <c r="HH127" s="307"/>
      <c r="HI127" s="307"/>
      <c r="HJ127" s="307"/>
      <c r="HK127" s="307"/>
      <c r="HL127" s="307"/>
      <c r="HM127" s="307"/>
      <c r="HN127" s="307"/>
      <c r="HO127" s="307"/>
      <c r="HP127" s="307"/>
      <c r="HQ127" s="307"/>
      <c r="HR127" s="307"/>
      <c r="HS127" s="307"/>
      <c r="HT127" s="307"/>
      <c r="HU127" s="307"/>
      <c r="HV127" s="307"/>
      <c r="HW127" s="307"/>
      <c r="HX127" s="307"/>
      <c r="HY127" s="307"/>
      <c r="HZ127" s="307"/>
      <c r="IA127" s="307"/>
      <c r="IB127" s="307"/>
      <c r="IC127" s="307"/>
      <c r="ID127" s="307"/>
      <c r="IE127" s="307"/>
      <c r="IF127" s="307"/>
      <c r="IG127" s="307"/>
      <c r="IH127" s="307"/>
      <c r="II127" s="307"/>
      <c r="IJ127" s="307"/>
      <c r="IK127" s="307"/>
      <c r="IL127" s="307"/>
      <c r="IM127" s="307"/>
      <c r="IN127" s="307"/>
      <c r="IO127" s="307"/>
      <c r="IP127" s="307"/>
      <c r="IQ127" s="307"/>
      <c r="IR127" s="307"/>
      <c r="IS127" s="307"/>
      <c r="IT127" s="307"/>
      <c r="IU127" s="307"/>
      <c r="IV127" s="307"/>
    </row>
    <row r="128" spans="1:256" x14ac:dyDescent="0.2">
      <c r="A128" s="294">
        <v>14</v>
      </c>
      <c r="B128" s="299" t="s">
        <v>940</v>
      </c>
      <c r="C128" s="294">
        <v>1</v>
      </c>
      <c r="D128" s="294" t="s">
        <v>970</v>
      </c>
      <c r="E128" s="378"/>
      <c r="F128" s="379">
        <f t="shared" si="6"/>
        <v>0</v>
      </c>
      <c r="G128" s="297"/>
      <c r="H128" s="297"/>
      <c r="I128" s="294"/>
      <c r="J128" s="294"/>
      <c r="K128" s="299"/>
      <c r="L128" s="299"/>
      <c r="M128" s="380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293"/>
      <c r="AI128" s="293"/>
      <c r="AJ128" s="293"/>
      <c r="AK128" s="293"/>
      <c r="AL128" s="293"/>
      <c r="AM128" s="293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293"/>
      <c r="AZ128" s="293"/>
      <c r="BA128" s="293"/>
      <c r="BB128" s="293"/>
      <c r="BC128" s="293"/>
      <c r="BD128" s="293"/>
      <c r="BE128" s="293"/>
      <c r="BF128" s="293"/>
      <c r="BG128" s="293"/>
      <c r="BH128" s="293"/>
      <c r="BI128" s="293"/>
      <c r="BJ128" s="293"/>
      <c r="BK128" s="293"/>
      <c r="BL128" s="293"/>
      <c r="BM128" s="293"/>
      <c r="BN128" s="293"/>
      <c r="BO128" s="293"/>
      <c r="BP128" s="293"/>
      <c r="BQ128" s="293"/>
      <c r="BR128" s="293"/>
      <c r="BS128" s="293"/>
      <c r="BT128" s="293"/>
      <c r="BU128" s="293"/>
      <c r="BV128" s="293"/>
      <c r="BW128" s="293"/>
      <c r="BX128" s="293"/>
      <c r="BY128" s="293"/>
      <c r="BZ128" s="293"/>
      <c r="CA128" s="293"/>
      <c r="CB128" s="293"/>
      <c r="CC128" s="293"/>
      <c r="CD128" s="293"/>
      <c r="CE128" s="293"/>
      <c r="CF128" s="293"/>
      <c r="CG128" s="293"/>
      <c r="CH128" s="293"/>
      <c r="CI128" s="293"/>
      <c r="CJ128" s="293"/>
      <c r="CK128" s="293"/>
      <c r="CL128" s="293"/>
      <c r="CM128" s="293"/>
      <c r="CN128" s="293"/>
      <c r="CO128" s="293"/>
      <c r="CP128" s="293"/>
      <c r="CQ128" s="293"/>
      <c r="CR128" s="293"/>
      <c r="CS128" s="293"/>
      <c r="CT128" s="293"/>
      <c r="CU128" s="293"/>
      <c r="CV128" s="293"/>
      <c r="CW128" s="293"/>
      <c r="CX128" s="293"/>
      <c r="CY128" s="293"/>
      <c r="CZ128" s="293"/>
      <c r="DA128" s="293"/>
      <c r="DB128" s="293"/>
      <c r="DC128" s="293"/>
      <c r="DD128" s="293"/>
      <c r="DE128" s="293"/>
      <c r="DF128" s="293"/>
      <c r="DG128" s="293"/>
      <c r="DH128" s="293"/>
      <c r="DI128" s="293"/>
      <c r="DJ128" s="293"/>
      <c r="DK128" s="293"/>
      <c r="DL128" s="293"/>
      <c r="DM128" s="293"/>
      <c r="DN128" s="293"/>
      <c r="DO128" s="293"/>
      <c r="DP128" s="293"/>
      <c r="DQ128" s="293"/>
      <c r="DR128" s="293"/>
      <c r="DS128" s="293"/>
      <c r="DT128" s="293"/>
      <c r="DU128" s="293"/>
      <c r="DV128" s="293"/>
      <c r="DW128" s="293"/>
      <c r="DX128" s="293"/>
      <c r="DY128" s="293"/>
      <c r="DZ128" s="293"/>
      <c r="EA128" s="293"/>
      <c r="EB128" s="293"/>
      <c r="EC128" s="293"/>
      <c r="ED128" s="293"/>
      <c r="EE128" s="293"/>
      <c r="EF128" s="293"/>
      <c r="EG128" s="293"/>
      <c r="EH128" s="293"/>
      <c r="EI128" s="293"/>
      <c r="EJ128" s="293"/>
      <c r="EK128" s="293"/>
      <c r="EL128" s="293"/>
      <c r="EM128" s="293"/>
      <c r="EN128" s="293"/>
      <c r="EO128" s="293"/>
      <c r="EP128" s="293"/>
      <c r="EQ128" s="293"/>
      <c r="ER128" s="293"/>
      <c r="ES128" s="293"/>
      <c r="ET128" s="293"/>
      <c r="EU128" s="293"/>
      <c r="EV128" s="293"/>
      <c r="EW128" s="293"/>
      <c r="EX128" s="293"/>
      <c r="EY128" s="293"/>
      <c r="EZ128" s="293"/>
      <c r="FA128" s="293"/>
      <c r="FB128" s="293"/>
      <c r="FC128" s="293"/>
      <c r="FD128" s="293"/>
      <c r="FE128" s="293"/>
      <c r="FF128" s="293"/>
      <c r="FG128" s="293"/>
      <c r="FH128" s="293"/>
      <c r="FI128" s="293"/>
      <c r="FJ128" s="293"/>
      <c r="FK128" s="293"/>
      <c r="FL128" s="293"/>
      <c r="FM128" s="293"/>
      <c r="FN128" s="293"/>
      <c r="FO128" s="293"/>
      <c r="FP128" s="293"/>
      <c r="FQ128" s="293"/>
      <c r="FR128" s="293"/>
      <c r="FS128" s="293"/>
      <c r="FT128" s="293"/>
      <c r="FU128" s="293"/>
      <c r="FV128" s="293"/>
      <c r="FW128" s="293"/>
      <c r="FX128" s="293"/>
      <c r="FY128" s="293"/>
      <c r="FZ128" s="293"/>
      <c r="GA128" s="293"/>
      <c r="GB128" s="293"/>
      <c r="GC128" s="293"/>
      <c r="GD128" s="293"/>
      <c r="GE128" s="293"/>
      <c r="GF128" s="293"/>
      <c r="GG128" s="293"/>
      <c r="GH128" s="293"/>
      <c r="GI128" s="293"/>
      <c r="GJ128" s="293"/>
      <c r="GK128" s="293"/>
      <c r="GL128" s="293"/>
      <c r="GM128" s="293"/>
      <c r="GN128" s="293"/>
      <c r="GO128" s="293"/>
      <c r="GP128" s="293"/>
      <c r="GQ128" s="293"/>
      <c r="GR128" s="293"/>
      <c r="GS128" s="293"/>
      <c r="GT128" s="293"/>
      <c r="GU128" s="293"/>
      <c r="GV128" s="293"/>
      <c r="GW128" s="293"/>
      <c r="GX128" s="293"/>
      <c r="GY128" s="293"/>
      <c r="GZ128" s="293"/>
      <c r="HA128" s="293"/>
      <c r="HB128" s="293"/>
      <c r="HC128" s="293"/>
      <c r="HD128" s="293"/>
      <c r="HE128" s="293"/>
      <c r="HF128" s="293"/>
      <c r="HG128" s="293"/>
      <c r="HH128" s="293"/>
      <c r="HI128" s="293"/>
      <c r="HJ128" s="293"/>
      <c r="HK128" s="293"/>
      <c r="HL128" s="293"/>
      <c r="HM128" s="293"/>
      <c r="HN128" s="293"/>
      <c r="HO128" s="293"/>
      <c r="HP128" s="293"/>
      <c r="HQ128" s="293"/>
      <c r="HR128" s="293"/>
      <c r="HS128" s="293"/>
      <c r="HT128" s="293"/>
      <c r="HU128" s="293"/>
      <c r="HV128" s="293"/>
      <c r="HW128" s="293"/>
      <c r="HX128" s="293"/>
      <c r="HY128" s="293"/>
      <c r="HZ128" s="293"/>
      <c r="IA128" s="293"/>
      <c r="IB128" s="293"/>
      <c r="IC128" s="293"/>
      <c r="ID128" s="293"/>
      <c r="IE128" s="293"/>
      <c r="IF128" s="293"/>
      <c r="IG128" s="293"/>
      <c r="IH128" s="293"/>
      <c r="II128" s="293"/>
      <c r="IJ128" s="293"/>
      <c r="IK128" s="293"/>
      <c r="IL128" s="293"/>
      <c r="IM128" s="293"/>
      <c r="IN128" s="293"/>
      <c r="IO128" s="293"/>
      <c r="IP128" s="293"/>
      <c r="IQ128" s="293"/>
      <c r="IR128" s="293"/>
      <c r="IS128" s="293"/>
      <c r="IT128" s="293"/>
      <c r="IU128" s="293"/>
      <c r="IV128" s="293"/>
    </row>
    <row r="129" spans="1:256" x14ac:dyDescent="0.2">
      <c r="A129" s="294"/>
      <c r="B129" s="381" t="s">
        <v>971</v>
      </c>
      <c r="C129" s="294"/>
      <c r="D129" s="294"/>
      <c r="E129" s="378"/>
      <c r="F129" s="379"/>
      <c r="G129" s="297"/>
      <c r="H129" s="297"/>
      <c r="I129" s="294"/>
      <c r="J129" s="294"/>
      <c r="K129" s="299"/>
      <c r="L129" s="299"/>
      <c r="M129" s="380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293"/>
      <c r="BJ129" s="293"/>
      <c r="BK129" s="293"/>
      <c r="BL129" s="293"/>
      <c r="BM129" s="293"/>
      <c r="BN129" s="293"/>
      <c r="BO129" s="293"/>
      <c r="BP129" s="293"/>
      <c r="BQ129" s="293"/>
      <c r="BR129" s="293"/>
      <c r="BS129" s="293"/>
      <c r="BT129" s="293"/>
      <c r="BU129" s="293"/>
      <c r="BV129" s="293"/>
      <c r="BW129" s="293"/>
      <c r="BX129" s="293"/>
      <c r="BY129" s="293"/>
      <c r="BZ129" s="293"/>
      <c r="CA129" s="293"/>
      <c r="CB129" s="293"/>
      <c r="CC129" s="293"/>
      <c r="CD129" s="293"/>
      <c r="CE129" s="293"/>
      <c r="CF129" s="293"/>
      <c r="CG129" s="293"/>
      <c r="CH129" s="293"/>
      <c r="CI129" s="293"/>
      <c r="CJ129" s="293"/>
      <c r="CK129" s="293"/>
      <c r="CL129" s="293"/>
      <c r="CM129" s="293"/>
      <c r="CN129" s="293"/>
      <c r="CO129" s="293"/>
      <c r="CP129" s="293"/>
      <c r="CQ129" s="293"/>
      <c r="CR129" s="293"/>
      <c r="CS129" s="293"/>
      <c r="CT129" s="293"/>
      <c r="CU129" s="293"/>
      <c r="CV129" s="293"/>
      <c r="CW129" s="293"/>
      <c r="CX129" s="293"/>
      <c r="CY129" s="293"/>
      <c r="CZ129" s="293"/>
      <c r="DA129" s="293"/>
      <c r="DB129" s="293"/>
      <c r="DC129" s="293"/>
      <c r="DD129" s="293"/>
      <c r="DE129" s="293"/>
      <c r="DF129" s="293"/>
      <c r="DG129" s="293"/>
      <c r="DH129" s="293"/>
      <c r="DI129" s="293"/>
      <c r="DJ129" s="293"/>
      <c r="DK129" s="293"/>
      <c r="DL129" s="293"/>
      <c r="DM129" s="293"/>
      <c r="DN129" s="293"/>
      <c r="DO129" s="293"/>
      <c r="DP129" s="293"/>
      <c r="DQ129" s="293"/>
      <c r="DR129" s="293"/>
      <c r="DS129" s="293"/>
      <c r="DT129" s="293"/>
      <c r="DU129" s="293"/>
      <c r="DV129" s="293"/>
      <c r="DW129" s="293"/>
      <c r="DX129" s="293"/>
      <c r="DY129" s="293"/>
      <c r="DZ129" s="293"/>
      <c r="EA129" s="293"/>
      <c r="EB129" s="293"/>
      <c r="EC129" s="293"/>
      <c r="ED129" s="293"/>
      <c r="EE129" s="293"/>
      <c r="EF129" s="293"/>
      <c r="EG129" s="293"/>
      <c r="EH129" s="293"/>
      <c r="EI129" s="293"/>
      <c r="EJ129" s="293"/>
      <c r="EK129" s="293"/>
      <c r="EL129" s="293"/>
      <c r="EM129" s="293"/>
      <c r="EN129" s="293"/>
      <c r="EO129" s="293"/>
      <c r="EP129" s="293"/>
      <c r="EQ129" s="293"/>
      <c r="ER129" s="293"/>
      <c r="ES129" s="293"/>
      <c r="ET129" s="293"/>
      <c r="EU129" s="293"/>
      <c r="EV129" s="293"/>
      <c r="EW129" s="293"/>
      <c r="EX129" s="293"/>
      <c r="EY129" s="293"/>
      <c r="EZ129" s="293"/>
      <c r="FA129" s="293"/>
      <c r="FB129" s="293"/>
      <c r="FC129" s="293"/>
      <c r="FD129" s="293"/>
      <c r="FE129" s="293"/>
      <c r="FF129" s="293"/>
      <c r="FG129" s="293"/>
      <c r="FH129" s="293"/>
      <c r="FI129" s="293"/>
      <c r="FJ129" s="293"/>
      <c r="FK129" s="293"/>
      <c r="FL129" s="293"/>
      <c r="FM129" s="293"/>
      <c r="FN129" s="293"/>
      <c r="FO129" s="293"/>
      <c r="FP129" s="293"/>
      <c r="FQ129" s="293"/>
      <c r="FR129" s="293"/>
      <c r="FS129" s="293"/>
      <c r="FT129" s="293"/>
      <c r="FU129" s="293"/>
      <c r="FV129" s="293"/>
      <c r="FW129" s="293"/>
      <c r="FX129" s="293"/>
      <c r="FY129" s="293"/>
      <c r="FZ129" s="293"/>
      <c r="GA129" s="293"/>
      <c r="GB129" s="293"/>
      <c r="GC129" s="293"/>
      <c r="GD129" s="293"/>
      <c r="GE129" s="293"/>
      <c r="GF129" s="293"/>
      <c r="GG129" s="293"/>
      <c r="GH129" s="293"/>
      <c r="GI129" s="293"/>
      <c r="GJ129" s="293"/>
      <c r="GK129" s="293"/>
      <c r="GL129" s="293"/>
      <c r="GM129" s="293"/>
      <c r="GN129" s="293"/>
      <c r="GO129" s="293"/>
      <c r="GP129" s="293"/>
      <c r="GQ129" s="293"/>
      <c r="GR129" s="293"/>
      <c r="GS129" s="293"/>
      <c r="GT129" s="293"/>
      <c r="GU129" s="293"/>
      <c r="GV129" s="293"/>
      <c r="GW129" s="293"/>
      <c r="GX129" s="293"/>
      <c r="GY129" s="293"/>
      <c r="GZ129" s="293"/>
      <c r="HA129" s="293"/>
      <c r="HB129" s="293"/>
      <c r="HC129" s="293"/>
      <c r="HD129" s="293"/>
      <c r="HE129" s="293"/>
      <c r="HF129" s="293"/>
      <c r="HG129" s="293"/>
      <c r="HH129" s="293"/>
      <c r="HI129" s="293"/>
      <c r="HJ129" s="293"/>
      <c r="HK129" s="293"/>
      <c r="HL129" s="293"/>
      <c r="HM129" s="293"/>
      <c r="HN129" s="293"/>
      <c r="HO129" s="293"/>
      <c r="HP129" s="293"/>
      <c r="HQ129" s="293"/>
      <c r="HR129" s="293"/>
      <c r="HS129" s="293"/>
      <c r="HT129" s="293"/>
      <c r="HU129" s="293"/>
      <c r="HV129" s="293"/>
      <c r="HW129" s="293"/>
      <c r="HX129" s="293"/>
      <c r="HY129" s="293"/>
      <c r="HZ129" s="293"/>
      <c r="IA129" s="293"/>
      <c r="IB129" s="293"/>
      <c r="IC129" s="293"/>
      <c r="ID129" s="293"/>
      <c r="IE129" s="293"/>
      <c r="IF129" s="293"/>
      <c r="IG129" s="293"/>
      <c r="IH129" s="293"/>
      <c r="II129" s="293"/>
      <c r="IJ129" s="293"/>
      <c r="IK129" s="293"/>
      <c r="IL129" s="293"/>
      <c r="IM129" s="293"/>
      <c r="IN129" s="293"/>
      <c r="IO129" s="293"/>
      <c r="IP129" s="293"/>
      <c r="IQ129" s="293"/>
      <c r="IR129" s="293"/>
      <c r="IS129" s="293"/>
      <c r="IT129" s="293"/>
      <c r="IU129" s="293"/>
      <c r="IV129" s="293"/>
    </row>
    <row r="130" spans="1:256" x14ac:dyDescent="0.2">
      <c r="A130" s="294"/>
      <c r="B130" s="382" t="s">
        <v>972</v>
      </c>
      <c r="C130" s="383">
        <v>1</v>
      </c>
      <c r="D130" s="294"/>
      <c r="E130" s="384"/>
      <c r="F130" s="316">
        <f t="shared" ref="F130:F138" si="7">E130*C130</f>
        <v>0</v>
      </c>
      <c r="G130" s="297"/>
      <c r="H130" s="297"/>
      <c r="I130" s="294"/>
      <c r="J130" s="294"/>
      <c r="K130" s="299"/>
      <c r="L130" s="299"/>
      <c r="M130" s="380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3"/>
      <c r="BE130" s="293"/>
      <c r="BF130" s="293"/>
      <c r="BG130" s="293"/>
      <c r="BH130" s="293"/>
      <c r="BI130" s="293"/>
      <c r="BJ130" s="293"/>
      <c r="BK130" s="293"/>
      <c r="BL130" s="293"/>
      <c r="BM130" s="293"/>
      <c r="BN130" s="293"/>
      <c r="BO130" s="293"/>
      <c r="BP130" s="293"/>
      <c r="BQ130" s="293"/>
      <c r="BR130" s="293"/>
      <c r="BS130" s="293"/>
      <c r="BT130" s="293"/>
      <c r="BU130" s="293"/>
      <c r="BV130" s="293"/>
      <c r="BW130" s="293"/>
      <c r="BX130" s="293"/>
      <c r="BY130" s="293"/>
      <c r="BZ130" s="293"/>
      <c r="CA130" s="293"/>
      <c r="CB130" s="293"/>
      <c r="CC130" s="293"/>
      <c r="CD130" s="293"/>
      <c r="CE130" s="293"/>
      <c r="CF130" s="293"/>
      <c r="CG130" s="293"/>
      <c r="CH130" s="293"/>
      <c r="CI130" s="293"/>
      <c r="CJ130" s="293"/>
      <c r="CK130" s="293"/>
      <c r="CL130" s="293"/>
      <c r="CM130" s="293"/>
      <c r="CN130" s="293"/>
      <c r="CO130" s="293"/>
      <c r="CP130" s="293"/>
      <c r="CQ130" s="293"/>
      <c r="CR130" s="293"/>
      <c r="CS130" s="293"/>
      <c r="CT130" s="293"/>
      <c r="CU130" s="293"/>
      <c r="CV130" s="293"/>
      <c r="CW130" s="293"/>
      <c r="CX130" s="293"/>
      <c r="CY130" s="293"/>
      <c r="CZ130" s="293"/>
      <c r="DA130" s="293"/>
      <c r="DB130" s="293"/>
      <c r="DC130" s="293"/>
      <c r="DD130" s="293"/>
      <c r="DE130" s="293"/>
      <c r="DF130" s="293"/>
      <c r="DG130" s="293"/>
      <c r="DH130" s="293"/>
      <c r="DI130" s="293"/>
      <c r="DJ130" s="293"/>
      <c r="DK130" s="293"/>
      <c r="DL130" s="293"/>
      <c r="DM130" s="293"/>
      <c r="DN130" s="293"/>
      <c r="DO130" s="293"/>
      <c r="DP130" s="293"/>
      <c r="DQ130" s="293"/>
      <c r="DR130" s="293"/>
      <c r="DS130" s="293"/>
      <c r="DT130" s="293"/>
      <c r="DU130" s="293"/>
      <c r="DV130" s="293"/>
      <c r="DW130" s="293"/>
      <c r="DX130" s="293"/>
      <c r="DY130" s="293"/>
      <c r="DZ130" s="293"/>
      <c r="EA130" s="293"/>
      <c r="EB130" s="293"/>
      <c r="EC130" s="293"/>
      <c r="ED130" s="293"/>
      <c r="EE130" s="293"/>
      <c r="EF130" s="293"/>
      <c r="EG130" s="293"/>
      <c r="EH130" s="293"/>
      <c r="EI130" s="293"/>
      <c r="EJ130" s="293"/>
      <c r="EK130" s="293"/>
      <c r="EL130" s="293"/>
      <c r="EM130" s="293"/>
      <c r="EN130" s="293"/>
      <c r="EO130" s="293"/>
      <c r="EP130" s="293"/>
      <c r="EQ130" s="293"/>
      <c r="ER130" s="293"/>
      <c r="ES130" s="293"/>
      <c r="ET130" s="293"/>
      <c r="EU130" s="293"/>
      <c r="EV130" s="293"/>
      <c r="EW130" s="293"/>
      <c r="EX130" s="293"/>
      <c r="EY130" s="293"/>
      <c r="EZ130" s="293"/>
      <c r="FA130" s="293"/>
      <c r="FB130" s="293"/>
      <c r="FC130" s="293"/>
      <c r="FD130" s="293"/>
      <c r="FE130" s="293"/>
      <c r="FF130" s="293"/>
      <c r="FG130" s="293"/>
      <c r="FH130" s="293"/>
      <c r="FI130" s="293"/>
      <c r="FJ130" s="293"/>
      <c r="FK130" s="293"/>
      <c r="FL130" s="293"/>
      <c r="FM130" s="293"/>
      <c r="FN130" s="293"/>
      <c r="FO130" s="293"/>
      <c r="FP130" s="293"/>
      <c r="FQ130" s="293"/>
      <c r="FR130" s="293"/>
      <c r="FS130" s="293"/>
      <c r="FT130" s="293"/>
      <c r="FU130" s="293"/>
      <c r="FV130" s="293"/>
      <c r="FW130" s="293"/>
      <c r="FX130" s="293"/>
      <c r="FY130" s="293"/>
      <c r="FZ130" s="293"/>
      <c r="GA130" s="293"/>
      <c r="GB130" s="293"/>
      <c r="GC130" s="293"/>
      <c r="GD130" s="293"/>
      <c r="GE130" s="293"/>
      <c r="GF130" s="293"/>
      <c r="GG130" s="293"/>
      <c r="GH130" s="293"/>
      <c r="GI130" s="293"/>
      <c r="GJ130" s="293"/>
      <c r="GK130" s="293"/>
      <c r="GL130" s="293"/>
      <c r="GM130" s="293"/>
      <c r="GN130" s="293"/>
      <c r="GO130" s="293"/>
      <c r="GP130" s="293"/>
      <c r="GQ130" s="293"/>
      <c r="GR130" s="293"/>
      <c r="GS130" s="293"/>
      <c r="GT130" s="293"/>
      <c r="GU130" s="293"/>
      <c r="GV130" s="293"/>
      <c r="GW130" s="293"/>
      <c r="GX130" s="293"/>
      <c r="GY130" s="293"/>
      <c r="GZ130" s="293"/>
      <c r="HA130" s="293"/>
      <c r="HB130" s="293"/>
      <c r="HC130" s="293"/>
      <c r="HD130" s="293"/>
      <c r="HE130" s="293"/>
      <c r="HF130" s="293"/>
      <c r="HG130" s="293"/>
      <c r="HH130" s="293"/>
      <c r="HI130" s="293"/>
      <c r="HJ130" s="293"/>
      <c r="HK130" s="293"/>
      <c r="HL130" s="293"/>
      <c r="HM130" s="293"/>
      <c r="HN130" s="293"/>
      <c r="HO130" s="293"/>
      <c r="HP130" s="293"/>
      <c r="HQ130" s="293"/>
      <c r="HR130" s="293"/>
      <c r="HS130" s="293"/>
      <c r="HT130" s="293"/>
      <c r="HU130" s="293"/>
      <c r="HV130" s="293"/>
      <c r="HW130" s="293"/>
      <c r="HX130" s="293"/>
      <c r="HY130" s="293"/>
      <c r="HZ130" s="293"/>
      <c r="IA130" s="293"/>
      <c r="IB130" s="293"/>
      <c r="IC130" s="293"/>
      <c r="ID130" s="293"/>
      <c r="IE130" s="293"/>
      <c r="IF130" s="293"/>
      <c r="IG130" s="293"/>
      <c r="IH130" s="293"/>
      <c r="II130" s="293"/>
      <c r="IJ130" s="293"/>
      <c r="IK130" s="293"/>
      <c r="IL130" s="293"/>
      <c r="IM130" s="293"/>
      <c r="IN130" s="293"/>
      <c r="IO130" s="293"/>
      <c r="IP130" s="293"/>
      <c r="IQ130" s="293"/>
      <c r="IR130" s="293"/>
      <c r="IS130" s="293"/>
      <c r="IT130" s="293"/>
      <c r="IU130" s="293"/>
      <c r="IV130" s="293"/>
    </row>
    <row r="131" spans="1:256" ht="25.5" x14ac:dyDescent="0.2">
      <c r="A131" s="294"/>
      <c r="B131" s="293" t="s">
        <v>973</v>
      </c>
      <c r="C131" s="385">
        <v>1</v>
      </c>
      <c r="D131" s="294"/>
      <c r="E131" s="384"/>
      <c r="F131" s="316">
        <f t="shared" si="7"/>
        <v>0</v>
      </c>
      <c r="G131" s="297"/>
      <c r="H131" s="297"/>
      <c r="I131" s="294"/>
      <c r="J131" s="294"/>
      <c r="K131" s="299"/>
      <c r="L131" s="299"/>
      <c r="M131" s="380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3"/>
      <c r="BP131" s="293"/>
      <c r="BQ131" s="293"/>
      <c r="BR131" s="293"/>
      <c r="BS131" s="293"/>
      <c r="BT131" s="293"/>
      <c r="BU131" s="293"/>
      <c r="BV131" s="293"/>
      <c r="BW131" s="293"/>
      <c r="BX131" s="293"/>
      <c r="BY131" s="293"/>
      <c r="BZ131" s="293"/>
      <c r="CA131" s="293"/>
      <c r="CB131" s="293"/>
      <c r="CC131" s="293"/>
      <c r="CD131" s="293"/>
      <c r="CE131" s="293"/>
      <c r="CF131" s="293"/>
      <c r="CG131" s="293"/>
      <c r="CH131" s="293"/>
      <c r="CI131" s="293"/>
      <c r="CJ131" s="293"/>
      <c r="CK131" s="293"/>
      <c r="CL131" s="293"/>
      <c r="CM131" s="293"/>
      <c r="CN131" s="293"/>
      <c r="CO131" s="293"/>
      <c r="CP131" s="293"/>
      <c r="CQ131" s="293"/>
      <c r="CR131" s="293"/>
      <c r="CS131" s="293"/>
      <c r="CT131" s="293"/>
      <c r="CU131" s="293"/>
      <c r="CV131" s="293"/>
      <c r="CW131" s="293"/>
      <c r="CX131" s="293"/>
      <c r="CY131" s="293"/>
      <c r="CZ131" s="293"/>
      <c r="DA131" s="293"/>
      <c r="DB131" s="293"/>
      <c r="DC131" s="293"/>
      <c r="DD131" s="293"/>
      <c r="DE131" s="293"/>
      <c r="DF131" s="293"/>
      <c r="DG131" s="293"/>
      <c r="DH131" s="293"/>
      <c r="DI131" s="293"/>
      <c r="DJ131" s="293"/>
      <c r="DK131" s="293"/>
      <c r="DL131" s="293"/>
      <c r="DM131" s="293"/>
      <c r="DN131" s="293"/>
      <c r="DO131" s="293"/>
      <c r="DP131" s="293"/>
      <c r="DQ131" s="293"/>
      <c r="DR131" s="293"/>
      <c r="DS131" s="293"/>
      <c r="DT131" s="293"/>
      <c r="DU131" s="293"/>
      <c r="DV131" s="293"/>
      <c r="DW131" s="293"/>
      <c r="DX131" s="293"/>
      <c r="DY131" s="293"/>
      <c r="DZ131" s="293"/>
      <c r="EA131" s="293"/>
      <c r="EB131" s="293"/>
      <c r="EC131" s="293"/>
      <c r="ED131" s="293"/>
      <c r="EE131" s="293"/>
      <c r="EF131" s="293"/>
      <c r="EG131" s="293"/>
      <c r="EH131" s="293"/>
      <c r="EI131" s="293"/>
      <c r="EJ131" s="293"/>
      <c r="EK131" s="293"/>
      <c r="EL131" s="293"/>
      <c r="EM131" s="293"/>
      <c r="EN131" s="293"/>
      <c r="EO131" s="293"/>
      <c r="EP131" s="293"/>
      <c r="EQ131" s="293"/>
      <c r="ER131" s="293"/>
      <c r="ES131" s="293"/>
      <c r="ET131" s="293"/>
      <c r="EU131" s="293"/>
      <c r="EV131" s="293"/>
      <c r="EW131" s="293"/>
      <c r="EX131" s="293"/>
      <c r="EY131" s="293"/>
      <c r="EZ131" s="293"/>
      <c r="FA131" s="293"/>
      <c r="FB131" s="293"/>
      <c r="FC131" s="293"/>
      <c r="FD131" s="293"/>
      <c r="FE131" s="293"/>
      <c r="FF131" s="293"/>
      <c r="FG131" s="293"/>
      <c r="FH131" s="293"/>
      <c r="FI131" s="293"/>
      <c r="FJ131" s="293"/>
      <c r="FK131" s="293"/>
      <c r="FL131" s="293"/>
      <c r="FM131" s="293"/>
      <c r="FN131" s="293"/>
      <c r="FO131" s="293"/>
      <c r="FP131" s="293"/>
      <c r="FQ131" s="293"/>
      <c r="FR131" s="293"/>
      <c r="FS131" s="293"/>
      <c r="FT131" s="293"/>
      <c r="FU131" s="293"/>
      <c r="FV131" s="293"/>
      <c r="FW131" s="293"/>
      <c r="FX131" s="293"/>
      <c r="FY131" s="293"/>
      <c r="FZ131" s="293"/>
      <c r="GA131" s="293"/>
      <c r="GB131" s="293"/>
      <c r="GC131" s="293"/>
      <c r="GD131" s="293"/>
      <c r="GE131" s="293"/>
      <c r="GF131" s="293"/>
      <c r="GG131" s="293"/>
      <c r="GH131" s="293"/>
      <c r="GI131" s="293"/>
      <c r="GJ131" s="293"/>
      <c r="GK131" s="293"/>
      <c r="GL131" s="293"/>
      <c r="GM131" s="293"/>
      <c r="GN131" s="293"/>
      <c r="GO131" s="293"/>
      <c r="GP131" s="293"/>
      <c r="GQ131" s="293"/>
      <c r="GR131" s="293"/>
      <c r="GS131" s="293"/>
      <c r="GT131" s="293"/>
      <c r="GU131" s="293"/>
      <c r="GV131" s="293"/>
      <c r="GW131" s="293"/>
      <c r="GX131" s="293"/>
      <c r="GY131" s="293"/>
      <c r="GZ131" s="293"/>
      <c r="HA131" s="293"/>
      <c r="HB131" s="293"/>
      <c r="HC131" s="293"/>
      <c r="HD131" s="293"/>
      <c r="HE131" s="293"/>
      <c r="HF131" s="293"/>
      <c r="HG131" s="293"/>
      <c r="HH131" s="293"/>
      <c r="HI131" s="293"/>
      <c r="HJ131" s="293"/>
      <c r="HK131" s="293"/>
      <c r="HL131" s="293"/>
      <c r="HM131" s="293"/>
      <c r="HN131" s="293"/>
      <c r="HO131" s="293"/>
      <c r="HP131" s="293"/>
      <c r="HQ131" s="293"/>
      <c r="HR131" s="293"/>
      <c r="HS131" s="293"/>
      <c r="HT131" s="293"/>
      <c r="HU131" s="293"/>
      <c r="HV131" s="293"/>
      <c r="HW131" s="293"/>
      <c r="HX131" s="293"/>
      <c r="HY131" s="293"/>
      <c r="HZ131" s="293"/>
      <c r="IA131" s="293"/>
      <c r="IB131" s="293"/>
      <c r="IC131" s="293"/>
      <c r="ID131" s="293"/>
      <c r="IE131" s="293"/>
      <c r="IF131" s="293"/>
      <c r="IG131" s="293"/>
      <c r="IH131" s="293"/>
      <c r="II131" s="293"/>
      <c r="IJ131" s="293"/>
      <c r="IK131" s="293"/>
      <c r="IL131" s="293"/>
      <c r="IM131" s="293"/>
      <c r="IN131" s="293"/>
      <c r="IO131" s="293"/>
      <c r="IP131" s="293"/>
      <c r="IQ131" s="293"/>
      <c r="IR131" s="293"/>
      <c r="IS131" s="293"/>
      <c r="IT131" s="293"/>
      <c r="IU131" s="293"/>
      <c r="IV131" s="293"/>
    </row>
    <row r="132" spans="1:256" x14ac:dyDescent="0.2">
      <c r="A132" s="294"/>
      <c r="B132" s="382" t="s">
        <v>974</v>
      </c>
      <c r="C132" s="385">
        <v>2</v>
      </c>
      <c r="D132" s="294"/>
      <c r="E132" s="384"/>
      <c r="F132" s="316">
        <f t="shared" si="7"/>
        <v>0</v>
      </c>
      <c r="G132" s="297"/>
      <c r="H132" s="297"/>
      <c r="I132" s="294"/>
      <c r="J132" s="294"/>
      <c r="K132" s="299"/>
      <c r="L132" s="299"/>
      <c r="M132" s="380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3"/>
      <c r="AZ132" s="293"/>
      <c r="BA132" s="293"/>
      <c r="BB132" s="293"/>
      <c r="BC132" s="293"/>
      <c r="BD132" s="293"/>
      <c r="BE132" s="293"/>
      <c r="BF132" s="293"/>
      <c r="BG132" s="293"/>
      <c r="BH132" s="293"/>
      <c r="BI132" s="293"/>
      <c r="BJ132" s="293"/>
      <c r="BK132" s="293"/>
      <c r="BL132" s="293"/>
      <c r="BM132" s="293"/>
      <c r="BN132" s="293"/>
      <c r="BO132" s="293"/>
      <c r="BP132" s="293"/>
      <c r="BQ132" s="293"/>
      <c r="BR132" s="293"/>
      <c r="BS132" s="293"/>
      <c r="BT132" s="293"/>
      <c r="BU132" s="293"/>
      <c r="BV132" s="293"/>
      <c r="BW132" s="293"/>
      <c r="BX132" s="293"/>
      <c r="BY132" s="293"/>
      <c r="BZ132" s="293"/>
      <c r="CA132" s="293"/>
      <c r="CB132" s="293"/>
      <c r="CC132" s="293"/>
      <c r="CD132" s="293"/>
      <c r="CE132" s="293"/>
      <c r="CF132" s="293"/>
      <c r="CG132" s="293"/>
      <c r="CH132" s="293"/>
      <c r="CI132" s="293"/>
      <c r="CJ132" s="293"/>
      <c r="CK132" s="293"/>
      <c r="CL132" s="293"/>
      <c r="CM132" s="293"/>
      <c r="CN132" s="293"/>
      <c r="CO132" s="293"/>
      <c r="CP132" s="293"/>
      <c r="CQ132" s="293"/>
      <c r="CR132" s="293"/>
      <c r="CS132" s="293"/>
      <c r="CT132" s="293"/>
      <c r="CU132" s="293"/>
      <c r="CV132" s="293"/>
      <c r="CW132" s="293"/>
      <c r="CX132" s="293"/>
      <c r="CY132" s="293"/>
      <c r="CZ132" s="293"/>
      <c r="DA132" s="293"/>
      <c r="DB132" s="293"/>
      <c r="DC132" s="293"/>
      <c r="DD132" s="293"/>
      <c r="DE132" s="293"/>
      <c r="DF132" s="293"/>
      <c r="DG132" s="293"/>
      <c r="DH132" s="293"/>
      <c r="DI132" s="293"/>
      <c r="DJ132" s="293"/>
      <c r="DK132" s="293"/>
      <c r="DL132" s="293"/>
      <c r="DM132" s="293"/>
      <c r="DN132" s="293"/>
      <c r="DO132" s="293"/>
      <c r="DP132" s="293"/>
      <c r="DQ132" s="293"/>
      <c r="DR132" s="293"/>
      <c r="DS132" s="293"/>
      <c r="DT132" s="293"/>
      <c r="DU132" s="293"/>
      <c r="DV132" s="293"/>
      <c r="DW132" s="293"/>
      <c r="DX132" s="293"/>
      <c r="DY132" s="293"/>
      <c r="DZ132" s="293"/>
      <c r="EA132" s="293"/>
      <c r="EB132" s="293"/>
      <c r="EC132" s="293"/>
      <c r="ED132" s="293"/>
      <c r="EE132" s="293"/>
      <c r="EF132" s="293"/>
      <c r="EG132" s="293"/>
      <c r="EH132" s="293"/>
      <c r="EI132" s="293"/>
      <c r="EJ132" s="293"/>
      <c r="EK132" s="293"/>
      <c r="EL132" s="293"/>
      <c r="EM132" s="293"/>
      <c r="EN132" s="293"/>
      <c r="EO132" s="293"/>
      <c r="EP132" s="293"/>
      <c r="EQ132" s="293"/>
      <c r="ER132" s="293"/>
      <c r="ES132" s="293"/>
      <c r="ET132" s="293"/>
      <c r="EU132" s="293"/>
      <c r="EV132" s="293"/>
      <c r="EW132" s="293"/>
      <c r="EX132" s="293"/>
      <c r="EY132" s="293"/>
      <c r="EZ132" s="293"/>
      <c r="FA132" s="293"/>
      <c r="FB132" s="293"/>
      <c r="FC132" s="293"/>
      <c r="FD132" s="293"/>
      <c r="FE132" s="293"/>
      <c r="FF132" s="293"/>
      <c r="FG132" s="293"/>
      <c r="FH132" s="293"/>
      <c r="FI132" s="293"/>
      <c r="FJ132" s="293"/>
      <c r="FK132" s="293"/>
      <c r="FL132" s="293"/>
      <c r="FM132" s="293"/>
      <c r="FN132" s="293"/>
      <c r="FO132" s="293"/>
      <c r="FP132" s="293"/>
      <c r="FQ132" s="293"/>
      <c r="FR132" s="293"/>
      <c r="FS132" s="293"/>
      <c r="FT132" s="293"/>
      <c r="FU132" s="293"/>
      <c r="FV132" s="293"/>
      <c r="FW132" s="293"/>
      <c r="FX132" s="293"/>
      <c r="FY132" s="293"/>
      <c r="FZ132" s="293"/>
      <c r="GA132" s="293"/>
      <c r="GB132" s="293"/>
      <c r="GC132" s="293"/>
      <c r="GD132" s="293"/>
      <c r="GE132" s="293"/>
      <c r="GF132" s="293"/>
      <c r="GG132" s="293"/>
      <c r="GH132" s="293"/>
      <c r="GI132" s="293"/>
      <c r="GJ132" s="293"/>
      <c r="GK132" s="293"/>
      <c r="GL132" s="293"/>
      <c r="GM132" s="293"/>
      <c r="GN132" s="293"/>
      <c r="GO132" s="293"/>
      <c r="GP132" s="293"/>
      <c r="GQ132" s="293"/>
      <c r="GR132" s="293"/>
      <c r="GS132" s="293"/>
      <c r="GT132" s="293"/>
      <c r="GU132" s="293"/>
      <c r="GV132" s="293"/>
      <c r="GW132" s="293"/>
      <c r="GX132" s="293"/>
      <c r="GY132" s="293"/>
      <c r="GZ132" s="293"/>
      <c r="HA132" s="293"/>
      <c r="HB132" s="293"/>
      <c r="HC132" s="293"/>
      <c r="HD132" s="293"/>
      <c r="HE132" s="293"/>
      <c r="HF132" s="293"/>
      <c r="HG132" s="293"/>
      <c r="HH132" s="293"/>
      <c r="HI132" s="293"/>
      <c r="HJ132" s="293"/>
      <c r="HK132" s="293"/>
      <c r="HL132" s="293"/>
      <c r="HM132" s="293"/>
      <c r="HN132" s="293"/>
      <c r="HO132" s="293"/>
      <c r="HP132" s="293"/>
      <c r="HQ132" s="293"/>
      <c r="HR132" s="293"/>
      <c r="HS132" s="293"/>
      <c r="HT132" s="293"/>
      <c r="HU132" s="293"/>
      <c r="HV132" s="293"/>
      <c r="HW132" s="293"/>
      <c r="HX132" s="293"/>
      <c r="HY132" s="293"/>
      <c r="HZ132" s="293"/>
      <c r="IA132" s="293"/>
      <c r="IB132" s="293"/>
      <c r="IC132" s="293"/>
      <c r="ID132" s="293"/>
      <c r="IE132" s="293"/>
      <c r="IF132" s="293"/>
      <c r="IG132" s="293"/>
      <c r="IH132" s="293"/>
      <c r="II132" s="293"/>
      <c r="IJ132" s="293"/>
      <c r="IK132" s="293"/>
      <c r="IL132" s="293"/>
      <c r="IM132" s="293"/>
      <c r="IN132" s="293"/>
      <c r="IO132" s="293"/>
      <c r="IP132" s="293"/>
      <c r="IQ132" s="293"/>
      <c r="IR132" s="293"/>
      <c r="IS132" s="293"/>
      <c r="IT132" s="293"/>
      <c r="IU132" s="293"/>
      <c r="IV132" s="293"/>
    </row>
    <row r="133" spans="1:256" x14ac:dyDescent="0.2">
      <c r="A133" s="294"/>
      <c r="B133" s="382" t="s">
        <v>975</v>
      </c>
      <c r="C133" s="385">
        <v>2</v>
      </c>
      <c r="D133" s="294"/>
      <c r="E133" s="384"/>
      <c r="F133" s="316">
        <f t="shared" si="7"/>
        <v>0</v>
      </c>
      <c r="G133" s="297"/>
      <c r="H133" s="297"/>
      <c r="I133" s="294"/>
      <c r="J133" s="294"/>
      <c r="K133" s="299"/>
      <c r="L133" s="299"/>
      <c r="M133" s="380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3"/>
      <c r="BP133" s="293"/>
      <c r="BQ133" s="293"/>
      <c r="BR133" s="293"/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3"/>
      <c r="CD133" s="293"/>
      <c r="CE133" s="293"/>
      <c r="CF133" s="293"/>
      <c r="CG133" s="293"/>
      <c r="CH133" s="293"/>
      <c r="CI133" s="293"/>
      <c r="CJ133" s="293"/>
      <c r="CK133" s="293"/>
      <c r="CL133" s="293"/>
      <c r="CM133" s="293"/>
      <c r="CN133" s="293"/>
      <c r="CO133" s="293"/>
      <c r="CP133" s="293"/>
      <c r="CQ133" s="293"/>
      <c r="CR133" s="293"/>
      <c r="CS133" s="293"/>
      <c r="CT133" s="293"/>
      <c r="CU133" s="293"/>
      <c r="CV133" s="293"/>
      <c r="CW133" s="293"/>
      <c r="CX133" s="293"/>
      <c r="CY133" s="293"/>
      <c r="CZ133" s="293"/>
      <c r="DA133" s="293"/>
      <c r="DB133" s="293"/>
      <c r="DC133" s="293"/>
      <c r="DD133" s="293"/>
      <c r="DE133" s="293"/>
      <c r="DF133" s="293"/>
      <c r="DG133" s="293"/>
      <c r="DH133" s="293"/>
      <c r="DI133" s="293"/>
      <c r="DJ133" s="293"/>
      <c r="DK133" s="293"/>
      <c r="DL133" s="293"/>
      <c r="DM133" s="293"/>
      <c r="DN133" s="293"/>
      <c r="DO133" s="293"/>
      <c r="DP133" s="293"/>
      <c r="DQ133" s="293"/>
      <c r="DR133" s="293"/>
      <c r="DS133" s="293"/>
      <c r="DT133" s="293"/>
      <c r="DU133" s="293"/>
      <c r="DV133" s="293"/>
      <c r="DW133" s="293"/>
      <c r="DX133" s="293"/>
      <c r="DY133" s="293"/>
      <c r="DZ133" s="293"/>
      <c r="EA133" s="293"/>
      <c r="EB133" s="293"/>
      <c r="EC133" s="293"/>
      <c r="ED133" s="293"/>
      <c r="EE133" s="293"/>
      <c r="EF133" s="293"/>
      <c r="EG133" s="293"/>
      <c r="EH133" s="293"/>
      <c r="EI133" s="293"/>
      <c r="EJ133" s="293"/>
      <c r="EK133" s="293"/>
      <c r="EL133" s="293"/>
      <c r="EM133" s="293"/>
      <c r="EN133" s="293"/>
      <c r="EO133" s="293"/>
      <c r="EP133" s="293"/>
      <c r="EQ133" s="293"/>
      <c r="ER133" s="293"/>
      <c r="ES133" s="293"/>
      <c r="ET133" s="293"/>
      <c r="EU133" s="293"/>
      <c r="EV133" s="293"/>
      <c r="EW133" s="293"/>
      <c r="EX133" s="293"/>
      <c r="EY133" s="293"/>
      <c r="EZ133" s="293"/>
      <c r="FA133" s="293"/>
      <c r="FB133" s="293"/>
      <c r="FC133" s="293"/>
      <c r="FD133" s="293"/>
      <c r="FE133" s="293"/>
      <c r="FF133" s="293"/>
      <c r="FG133" s="293"/>
      <c r="FH133" s="293"/>
      <c r="FI133" s="293"/>
      <c r="FJ133" s="293"/>
      <c r="FK133" s="293"/>
      <c r="FL133" s="293"/>
      <c r="FM133" s="293"/>
      <c r="FN133" s="293"/>
      <c r="FO133" s="293"/>
      <c r="FP133" s="293"/>
      <c r="FQ133" s="293"/>
      <c r="FR133" s="293"/>
      <c r="FS133" s="293"/>
      <c r="FT133" s="293"/>
      <c r="FU133" s="293"/>
      <c r="FV133" s="293"/>
      <c r="FW133" s="293"/>
      <c r="FX133" s="293"/>
      <c r="FY133" s="293"/>
      <c r="FZ133" s="293"/>
      <c r="GA133" s="293"/>
      <c r="GB133" s="293"/>
      <c r="GC133" s="293"/>
      <c r="GD133" s="293"/>
      <c r="GE133" s="293"/>
      <c r="GF133" s="293"/>
      <c r="GG133" s="293"/>
      <c r="GH133" s="293"/>
      <c r="GI133" s="293"/>
      <c r="GJ133" s="293"/>
      <c r="GK133" s="293"/>
      <c r="GL133" s="293"/>
      <c r="GM133" s="293"/>
      <c r="GN133" s="293"/>
      <c r="GO133" s="293"/>
      <c r="GP133" s="293"/>
      <c r="GQ133" s="293"/>
      <c r="GR133" s="293"/>
      <c r="GS133" s="293"/>
      <c r="GT133" s="293"/>
      <c r="GU133" s="293"/>
      <c r="GV133" s="293"/>
      <c r="GW133" s="293"/>
      <c r="GX133" s="293"/>
      <c r="GY133" s="293"/>
      <c r="GZ133" s="293"/>
      <c r="HA133" s="293"/>
      <c r="HB133" s="293"/>
      <c r="HC133" s="293"/>
      <c r="HD133" s="293"/>
      <c r="HE133" s="293"/>
      <c r="HF133" s="293"/>
      <c r="HG133" s="293"/>
      <c r="HH133" s="293"/>
      <c r="HI133" s="293"/>
      <c r="HJ133" s="293"/>
      <c r="HK133" s="293"/>
      <c r="HL133" s="293"/>
      <c r="HM133" s="293"/>
      <c r="HN133" s="293"/>
      <c r="HO133" s="293"/>
      <c r="HP133" s="293"/>
      <c r="HQ133" s="293"/>
      <c r="HR133" s="293"/>
      <c r="HS133" s="293"/>
      <c r="HT133" s="293"/>
      <c r="HU133" s="293"/>
      <c r="HV133" s="293"/>
      <c r="HW133" s="293"/>
      <c r="HX133" s="293"/>
      <c r="HY133" s="293"/>
      <c r="HZ133" s="293"/>
      <c r="IA133" s="293"/>
      <c r="IB133" s="293"/>
      <c r="IC133" s="293"/>
      <c r="ID133" s="293"/>
      <c r="IE133" s="293"/>
      <c r="IF133" s="293"/>
      <c r="IG133" s="293"/>
      <c r="IH133" s="293"/>
      <c r="II133" s="293"/>
      <c r="IJ133" s="293"/>
      <c r="IK133" s="293"/>
      <c r="IL133" s="293"/>
      <c r="IM133" s="293"/>
      <c r="IN133" s="293"/>
      <c r="IO133" s="293"/>
      <c r="IP133" s="293"/>
      <c r="IQ133" s="293"/>
      <c r="IR133" s="293"/>
      <c r="IS133" s="293"/>
      <c r="IT133" s="293"/>
      <c r="IU133" s="293"/>
      <c r="IV133" s="293"/>
    </row>
    <row r="134" spans="1:256" x14ac:dyDescent="0.2">
      <c r="A134" s="294"/>
      <c r="B134" s="293" t="s">
        <v>976</v>
      </c>
      <c r="C134" s="385">
        <v>2</v>
      </c>
      <c r="D134" s="294"/>
      <c r="E134" s="384"/>
      <c r="F134" s="316">
        <f t="shared" si="7"/>
        <v>0</v>
      </c>
      <c r="G134" s="297"/>
      <c r="H134" s="297"/>
      <c r="I134" s="294"/>
      <c r="J134" s="294"/>
      <c r="K134" s="299"/>
      <c r="L134" s="299"/>
      <c r="M134" s="380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  <c r="AY134" s="293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  <c r="BJ134" s="293"/>
      <c r="BK134" s="293"/>
      <c r="BL134" s="293"/>
      <c r="BM134" s="293"/>
      <c r="BN134" s="293"/>
      <c r="BO134" s="293"/>
      <c r="BP134" s="293"/>
      <c r="BQ134" s="293"/>
      <c r="BR134" s="293"/>
      <c r="BS134" s="293"/>
      <c r="BT134" s="293"/>
      <c r="BU134" s="293"/>
      <c r="BV134" s="293"/>
      <c r="BW134" s="293"/>
      <c r="BX134" s="293"/>
      <c r="BY134" s="293"/>
      <c r="BZ134" s="293"/>
      <c r="CA134" s="293"/>
      <c r="CB134" s="293"/>
      <c r="CC134" s="293"/>
      <c r="CD134" s="293"/>
      <c r="CE134" s="293"/>
      <c r="CF134" s="293"/>
      <c r="CG134" s="293"/>
      <c r="CH134" s="293"/>
      <c r="CI134" s="293"/>
      <c r="CJ134" s="293"/>
      <c r="CK134" s="293"/>
      <c r="CL134" s="293"/>
      <c r="CM134" s="293"/>
      <c r="CN134" s="293"/>
      <c r="CO134" s="293"/>
      <c r="CP134" s="293"/>
      <c r="CQ134" s="293"/>
      <c r="CR134" s="293"/>
      <c r="CS134" s="293"/>
      <c r="CT134" s="293"/>
      <c r="CU134" s="293"/>
      <c r="CV134" s="293"/>
      <c r="CW134" s="293"/>
      <c r="CX134" s="293"/>
      <c r="CY134" s="293"/>
      <c r="CZ134" s="293"/>
      <c r="DA134" s="293"/>
      <c r="DB134" s="293"/>
      <c r="DC134" s="293"/>
      <c r="DD134" s="293"/>
      <c r="DE134" s="293"/>
      <c r="DF134" s="293"/>
      <c r="DG134" s="293"/>
      <c r="DH134" s="293"/>
      <c r="DI134" s="293"/>
      <c r="DJ134" s="293"/>
      <c r="DK134" s="293"/>
      <c r="DL134" s="293"/>
      <c r="DM134" s="293"/>
      <c r="DN134" s="293"/>
      <c r="DO134" s="293"/>
      <c r="DP134" s="293"/>
      <c r="DQ134" s="293"/>
      <c r="DR134" s="293"/>
      <c r="DS134" s="293"/>
      <c r="DT134" s="293"/>
      <c r="DU134" s="293"/>
      <c r="DV134" s="293"/>
      <c r="DW134" s="293"/>
      <c r="DX134" s="293"/>
      <c r="DY134" s="293"/>
      <c r="DZ134" s="293"/>
      <c r="EA134" s="293"/>
      <c r="EB134" s="293"/>
      <c r="EC134" s="293"/>
      <c r="ED134" s="293"/>
      <c r="EE134" s="293"/>
      <c r="EF134" s="293"/>
      <c r="EG134" s="293"/>
      <c r="EH134" s="293"/>
      <c r="EI134" s="293"/>
      <c r="EJ134" s="293"/>
      <c r="EK134" s="293"/>
      <c r="EL134" s="293"/>
      <c r="EM134" s="293"/>
      <c r="EN134" s="293"/>
      <c r="EO134" s="293"/>
      <c r="EP134" s="293"/>
      <c r="EQ134" s="293"/>
      <c r="ER134" s="293"/>
      <c r="ES134" s="293"/>
      <c r="ET134" s="293"/>
      <c r="EU134" s="293"/>
      <c r="EV134" s="293"/>
      <c r="EW134" s="293"/>
      <c r="EX134" s="293"/>
      <c r="EY134" s="293"/>
      <c r="EZ134" s="293"/>
      <c r="FA134" s="293"/>
      <c r="FB134" s="293"/>
      <c r="FC134" s="293"/>
      <c r="FD134" s="293"/>
      <c r="FE134" s="293"/>
      <c r="FF134" s="293"/>
      <c r="FG134" s="293"/>
      <c r="FH134" s="293"/>
      <c r="FI134" s="293"/>
      <c r="FJ134" s="293"/>
      <c r="FK134" s="293"/>
      <c r="FL134" s="293"/>
      <c r="FM134" s="293"/>
      <c r="FN134" s="293"/>
      <c r="FO134" s="293"/>
      <c r="FP134" s="293"/>
      <c r="FQ134" s="293"/>
      <c r="FR134" s="293"/>
      <c r="FS134" s="293"/>
      <c r="FT134" s="293"/>
      <c r="FU134" s="293"/>
      <c r="FV134" s="293"/>
      <c r="FW134" s="293"/>
      <c r="FX134" s="293"/>
      <c r="FY134" s="293"/>
      <c r="FZ134" s="293"/>
      <c r="GA134" s="293"/>
      <c r="GB134" s="293"/>
      <c r="GC134" s="293"/>
      <c r="GD134" s="293"/>
      <c r="GE134" s="293"/>
      <c r="GF134" s="293"/>
      <c r="GG134" s="293"/>
      <c r="GH134" s="293"/>
      <c r="GI134" s="293"/>
      <c r="GJ134" s="293"/>
      <c r="GK134" s="293"/>
      <c r="GL134" s="293"/>
      <c r="GM134" s="293"/>
      <c r="GN134" s="293"/>
      <c r="GO134" s="293"/>
      <c r="GP134" s="293"/>
      <c r="GQ134" s="293"/>
      <c r="GR134" s="293"/>
      <c r="GS134" s="293"/>
      <c r="GT134" s="293"/>
      <c r="GU134" s="293"/>
      <c r="GV134" s="293"/>
      <c r="GW134" s="293"/>
      <c r="GX134" s="293"/>
      <c r="GY134" s="293"/>
      <c r="GZ134" s="293"/>
      <c r="HA134" s="293"/>
      <c r="HB134" s="293"/>
      <c r="HC134" s="293"/>
      <c r="HD134" s="293"/>
      <c r="HE134" s="293"/>
      <c r="HF134" s="293"/>
      <c r="HG134" s="293"/>
      <c r="HH134" s="293"/>
      <c r="HI134" s="293"/>
      <c r="HJ134" s="293"/>
      <c r="HK134" s="293"/>
      <c r="HL134" s="293"/>
      <c r="HM134" s="293"/>
      <c r="HN134" s="293"/>
      <c r="HO134" s="293"/>
      <c r="HP134" s="293"/>
      <c r="HQ134" s="293"/>
      <c r="HR134" s="293"/>
      <c r="HS134" s="293"/>
      <c r="HT134" s="293"/>
      <c r="HU134" s="293"/>
      <c r="HV134" s="293"/>
      <c r="HW134" s="293"/>
      <c r="HX134" s="293"/>
      <c r="HY134" s="293"/>
      <c r="HZ134" s="293"/>
      <c r="IA134" s="293"/>
      <c r="IB134" s="293"/>
      <c r="IC134" s="293"/>
      <c r="ID134" s="293"/>
      <c r="IE134" s="293"/>
      <c r="IF134" s="293"/>
      <c r="IG134" s="293"/>
      <c r="IH134" s="293"/>
      <c r="II134" s="293"/>
      <c r="IJ134" s="293"/>
      <c r="IK134" s="293"/>
      <c r="IL134" s="293"/>
      <c r="IM134" s="293"/>
      <c r="IN134" s="293"/>
      <c r="IO134" s="293"/>
      <c r="IP134" s="293"/>
      <c r="IQ134" s="293"/>
      <c r="IR134" s="293"/>
      <c r="IS134" s="293"/>
      <c r="IT134" s="293"/>
      <c r="IU134" s="293"/>
      <c r="IV134" s="293"/>
    </row>
    <row r="135" spans="1:256" x14ac:dyDescent="0.2">
      <c r="A135" s="294"/>
      <c r="B135" s="382" t="s">
        <v>977</v>
      </c>
      <c r="C135" s="385">
        <v>2</v>
      </c>
      <c r="D135" s="294"/>
      <c r="E135" s="384"/>
      <c r="F135" s="316">
        <f t="shared" si="7"/>
        <v>0</v>
      </c>
      <c r="G135" s="297"/>
      <c r="H135" s="297"/>
      <c r="I135" s="294"/>
      <c r="J135" s="294"/>
      <c r="K135" s="299"/>
      <c r="L135" s="299"/>
      <c r="M135" s="380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3"/>
      <c r="BU135" s="293"/>
      <c r="BV135" s="293"/>
      <c r="BW135" s="293"/>
      <c r="BX135" s="293"/>
      <c r="BY135" s="293"/>
      <c r="BZ135" s="293"/>
      <c r="CA135" s="293"/>
      <c r="CB135" s="293"/>
      <c r="CC135" s="293"/>
      <c r="CD135" s="293"/>
      <c r="CE135" s="293"/>
      <c r="CF135" s="293"/>
      <c r="CG135" s="293"/>
      <c r="CH135" s="293"/>
      <c r="CI135" s="293"/>
      <c r="CJ135" s="293"/>
      <c r="CK135" s="293"/>
      <c r="CL135" s="293"/>
      <c r="CM135" s="293"/>
      <c r="CN135" s="293"/>
      <c r="CO135" s="293"/>
      <c r="CP135" s="293"/>
      <c r="CQ135" s="293"/>
      <c r="CR135" s="293"/>
      <c r="CS135" s="293"/>
      <c r="CT135" s="293"/>
      <c r="CU135" s="293"/>
      <c r="CV135" s="293"/>
      <c r="CW135" s="293"/>
      <c r="CX135" s="293"/>
      <c r="CY135" s="293"/>
      <c r="CZ135" s="293"/>
      <c r="DA135" s="293"/>
      <c r="DB135" s="293"/>
      <c r="DC135" s="293"/>
      <c r="DD135" s="293"/>
      <c r="DE135" s="293"/>
      <c r="DF135" s="293"/>
      <c r="DG135" s="293"/>
      <c r="DH135" s="293"/>
      <c r="DI135" s="293"/>
      <c r="DJ135" s="293"/>
      <c r="DK135" s="293"/>
      <c r="DL135" s="293"/>
      <c r="DM135" s="293"/>
      <c r="DN135" s="293"/>
      <c r="DO135" s="293"/>
      <c r="DP135" s="293"/>
      <c r="DQ135" s="293"/>
      <c r="DR135" s="293"/>
      <c r="DS135" s="293"/>
      <c r="DT135" s="293"/>
      <c r="DU135" s="293"/>
      <c r="DV135" s="293"/>
      <c r="DW135" s="293"/>
      <c r="DX135" s="293"/>
      <c r="DY135" s="293"/>
      <c r="DZ135" s="293"/>
      <c r="EA135" s="293"/>
      <c r="EB135" s="293"/>
      <c r="EC135" s="293"/>
      <c r="ED135" s="293"/>
      <c r="EE135" s="293"/>
      <c r="EF135" s="293"/>
      <c r="EG135" s="293"/>
      <c r="EH135" s="293"/>
      <c r="EI135" s="293"/>
      <c r="EJ135" s="293"/>
      <c r="EK135" s="293"/>
      <c r="EL135" s="293"/>
      <c r="EM135" s="293"/>
      <c r="EN135" s="293"/>
      <c r="EO135" s="293"/>
      <c r="EP135" s="293"/>
      <c r="EQ135" s="293"/>
      <c r="ER135" s="293"/>
      <c r="ES135" s="293"/>
      <c r="ET135" s="293"/>
      <c r="EU135" s="293"/>
      <c r="EV135" s="293"/>
      <c r="EW135" s="293"/>
      <c r="EX135" s="293"/>
      <c r="EY135" s="293"/>
      <c r="EZ135" s="293"/>
      <c r="FA135" s="293"/>
      <c r="FB135" s="293"/>
      <c r="FC135" s="293"/>
      <c r="FD135" s="293"/>
      <c r="FE135" s="293"/>
      <c r="FF135" s="293"/>
      <c r="FG135" s="293"/>
      <c r="FH135" s="293"/>
      <c r="FI135" s="293"/>
      <c r="FJ135" s="293"/>
      <c r="FK135" s="293"/>
      <c r="FL135" s="293"/>
      <c r="FM135" s="293"/>
      <c r="FN135" s="293"/>
      <c r="FO135" s="293"/>
      <c r="FP135" s="293"/>
      <c r="FQ135" s="293"/>
      <c r="FR135" s="293"/>
      <c r="FS135" s="293"/>
      <c r="FT135" s="293"/>
      <c r="FU135" s="293"/>
      <c r="FV135" s="293"/>
      <c r="FW135" s="293"/>
      <c r="FX135" s="293"/>
      <c r="FY135" s="293"/>
      <c r="FZ135" s="293"/>
      <c r="GA135" s="293"/>
      <c r="GB135" s="293"/>
      <c r="GC135" s="293"/>
      <c r="GD135" s="293"/>
      <c r="GE135" s="293"/>
      <c r="GF135" s="293"/>
      <c r="GG135" s="293"/>
      <c r="GH135" s="293"/>
      <c r="GI135" s="293"/>
      <c r="GJ135" s="293"/>
      <c r="GK135" s="293"/>
      <c r="GL135" s="293"/>
      <c r="GM135" s="293"/>
      <c r="GN135" s="293"/>
      <c r="GO135" s="293"/>
      <c r="GP135" s="293"/>
      <c r="GQ135" s="293"/>
      <c r="GR135" s="293"/>
      <c r="GS135" s="293"/>
      <c r="GT135" s="293"/>
      <c r="GU135" s="293"/>
      <c r="GV135" s="293"/>
      <c r="GW135" s="293"/>
      <c r="GX135" s="293"/>
      <c r="GY135" s="293"/>
      <c r="GZ135" s="293"/>
      <c r="HA135" s="293"/>
      <c r="HB135" s="293"/>
      <c r="HC135" s="293"/>
      <c r="HD135" s="293"/>
      <c r="HE135" s="293"/>
      <c r="HF135" s="293"/>
      <c r="HG135" s="293"/>
      <c r="HH135" s="293"/>
      <c r="HI135" s="293"/>
      <c r="HJ135" s="293"/>
      <c r="HK135" s="293"/>
      <c r="HL135" s="293"/>
      <c r="HM135" s="293"/>
      <c r="HN135" s="293"/>
      <c r="HO135" s="293"/>
      <c r="HP135" s="293"/>
      <c r="HQ135" s="293"/>
      <c r="HR135" s="293"/>
      <c r="HS135" s="293"/>
      <c r="HT135" s="293"/>
      <c r="HU135" s="293"/>
      <c r="HV135" s="293"/>
      <c r="HW135" s="293"/>
      <c r="HX135" s="293"/>
      <c r="HY135" s="293"/>
      <c r="HZ135" s="293"/>
      <c r="IA135" s="293"/>
      <c r="IB135" s="293"/>
      <c r="IC135" s="293"/>
      <c r="ID135" s="293"/>
      <c r="IE135" s="293"/>
      <c r="IF135" s="293"/>
      <c r="IG135" s="293"/>
      <c r="IH135" s="293"/>
      <c r="II135" s="293"/>
      <c r="IJ135" s="293"/>
      <c r="IK135" s="293"/>
      <c r="IL135" s="293"/>
      <c r="IM135" s="293"/>
      <c r="IN135" s="293"/>
      <c r="IO135" s="293"/>
      <c r="IP135" s="293"/>
      <c r="IQ135" s="293"/>
      <c r="IR135" s="293"/>
      <c r="IS135" s="293"/>
      <c r="IT135" s="293"/>
      <c r="IU135" s="293"/>
      <c r="IV135" s="293"/>
    </row>
    <row r="136" spans="1:256" x14ac:dyDescent="0.2">
      <c r="A136" s="294"/>
      <c r="B136" s="386" t="s">
        <v>978</v>
      </c>
      <c r="C136" s="387">
        <v>1</v>
      </c>
      <c r="D136" s="388"/>
      <c r="E136" s="389"/>
      <c r="F136" s="390">
        <f t="shared" si="7"/>
        <v>0</v>
      </c>
      <c r="G136" s="297"/>
      <c r="H136" s="297"/>
      <c r="I136" s="294"/>
      <c r="J136" s="294"/>
      <c r="K136" s="299"/>
      <c r="L136" s="299"/>
      <c r="M136" s="380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93"/>
      <c r="BJ136" s="293"/>
      <c r="BK136" s="293"/>
      <c r="BL136" s="293"/>
      <c r="BM136" s="293"/>
      <c r="BN136" s="293"/>
      <c r="BO136" s="293"/>
      <c r="BP136" s="293"/>
      <c r="BQ136" s="293"/>
      <c r="BR136" s="293"/>
      <c r="BS136" s="293"/>
      <c r="BT136" s="293"/>
      <c r="BU136" s="293"/>
      <c r="BV136" s="293"/>
      <c r="BW136" s="293"/>
      <c r="BX136" s="293"/>
      <c r="BY136" s="293"/>
      <c r="BZ136" s="293"/>
      <c r="CA136" s="293"/>
      <c r="CB136" s="293"/>
      <c r="CC136" s="293"/>
      <c r="CD136" s="293"/>
      <c r="CE136" s="293"/>
      <c r="CF136" s="293"/>
      <c r="CG136" s="293"/>
      <c r="CH136" s="293"/>
      <c r="CI136" s="293"/>
      <c r="CJ136" s="293"/>
      <c r="CK136" s="293"/>
      <c r="CL136" s="293"/>
      <c r="CM136" s="293"/>
      <c r="CN136" s="293"/>
      <c r="CO136" s="293"/>
      <c r="CP136" s="293"/>
      <c r="CQ136" s="293"/>
      <c r="CR136" s="293"/>
      <c r="CS136" s="293"/>
      <c r="CT136" s="293"/>
      <c r="CU136" s="293"/>
      <c r="CV136" s="293"/>
      <c r="CW136" s="293"/>
      <c r="CX136" s="293"/>
      <c r="CY136" s="293"/>
      <c r="CZ136" s="293"/>
      <c r="DA136" s="293"/>
      <c r="DB136" s="293"/>
      <c r="DC136" s="293"/>
      <c r="DD136" s="293"/>
      <c r="DE136" s="293"/>
      <c r="DF136" s="293"/>
      <c r="DG136" s="293"/>
      <c r="DH136" s="293"/>
      <c r="DI136" s="293"/>
      <c r="DJ136" s="293"/>
      <c r="DK136" s="293"/>
      <c r="DL136" s="293"/>
      <c r="DM136" s="293"/>
      <c r="DN136" s="293"/>
      <c r="DO136" s="293"/>
      <c r="DP136" s="293"/>
      <c r="DQ136" s="293"/>
      <c r="DR136" s="293"/>
      <c r="DS136" s="293"/>
      <c r="DT136" s="293"/>
      <c r="DU136" s="293"/>
      <c r="DV136" s="293"/>
      <c r="DW136" s="293"/>
      <c r="DX136" s="293"/>
      <c r="DY136" s="293"/>
      <c r="DZ136" s="293"/>
      <c r="EA136" s="293"/>
      <c r="EB136" s="293"/>
      <c r="EC136" s="293"/>
      <c r="ED136" s="293"/>
      <c r="EE136" s="293"/>
      <c r="EF136" s="293"/>
      <c r="EG136" s="293"/>
      <c r="EH136" s="293"/>
      <c r="EI136" s="293"/>
      <c r="EJ136" s="293"/>
      <c r="EK136" s="293"/>
      <c r="EL136" s="293"/>
      <c r="EM136" s="293"/>
      <c r="EN136" s="293"/>
      <c r="EO136" s="293"/>
      <c r="EP136" s="293"/>
      <c r="EQ136" s="293"/>
      <c r="ER136" s="293"/>
      <c r="ES136" s="293"/>
      <c r="ET136" s="293"/>
      <c r="EU136" s="293"/>
      <c r="EV136" s="293"/>
      <c r="EW136" s="293"/>
      <c r="EX136" s="293"/>
      <c r="EY136" s="293"/>
      <c r="EZ136" s="293"/>
      <c r="FA136" s="293"/>
      <c r="FB136" s="293"/>
      <c r="FC136" s="293"/>
      <c r="FD136" s="293"/>
      <c r="FE136" s="293"/>
      <c r="FF136" s="293"/>
      <c r="FG136" s="293"/>
      <c r="FH136" s="293"/>
      <c r="FI136" s="293"/>
      <c r="FJ136" s="293"/>
      <c r="FK136" s="293"/>
      <c r="FL136" s="293"/>
      <c r="FM136" s="293"/>
      <c r="FN136" s="293"/>
      <c r="FO136" s="293"/>
      <c r="FP136" s="293"/>
      <c r="FQ136" s="293"/>
      <c r="FR136" s="293"/>
      <c r="FS136" s="293"/>
      <c r="FT136" s="293"/>
      <c r="FU136" s="293"/>
      <c r="FV136" s="293"/>
      <c r="FW136" s="293"/>
      <c r="FX136" s="293"/>
      <c r="FY136" s="293"/>
      <c r="FZ136" s="293"/>
      <c r="GA136" s="293"/>
      <c r="GB136" s="293"/>
      <c r="GC136" s="293"/>
      <c r="GD136" s="293"/>
      <c r="GE136" s="293"/>
      <c r="GF136" s="293"/>
      <c r="GG136" s="293"/>
      <c r="GH136" s="293"/>
      <c r="GI136" s="293"/>
      <c r="GJ136" s="293"/>
      <c r="GK136" s="293"/>
      <c r="GL136" s="293"/>
      <c r="GM136" s="293"/>
      <c r="GN136" s="293"/>
      <c r="GO136" s="293"/>
      <c r="GP136" s="293"/>
      <c r="GQ136" s="293"/>
      <c r="GR136" s="293"/>
      <c r="GS136" s="293"/>
      <c r="GT136" s="293"/>
      <c r="GU136" s="293"/>
      <c r="GV136" s="293"/>
      <c r="GW136" s="293"/>
      <c r="GX136" s="293"/>
      <c r="GY136" s="293"/>
      <c r="GZ136" s="293"/>
      <c r="HA136" s="293"/>
      <c r="HB136" s="293"/>
      <c r="HC136" s="293"/>
      <c r="HD136" s="293"/>
      <c r="HE136" s="293"/>
      <c r="HF136" s="293"/>
      <c r="HG136" s="293"/>
      <c r="HH136" s="293"/>
      <c r="HI136" s="293"/>
      <c r="HJ136" s="293"/>
      <c r="HK136" s="293"/>
      <c r="HL136" s="293"/>
      <c r="HM136" s="293"/>
      <c r="HN136" s="293"/>
      <c r="HO136" s="293"/>
      <c r="HP136" s="293"/>
      <c r="HQ136" s="293"/>
      <c r="HR136" s="293"/>
      <c r="HS136" s="293"/>
      <c r="HT136" s="293"/>
      <c r="HU136" s="293"/>
      <c r="HV136" s="293"/>
      <c r="HW136" s="293"/>
      <c r="HX136" s="293"/>
      <c r="HY136" s="293"/>
      <c r="HZ136" s="293"/>
      <c r="IA136" s="293"/>
      <c r="IB136" s="293"/>
      <c r="IC136" s="293"/>
      <c r="ID136" s="293"/>
      <c r="IE136" s="293"/>
      <c r="IF136" s="293"/>
      <c r="IG136" s="293"/>
      <c r="IH136" s="293"/>
      <c r="II136" s="293"/>
      <c r="IJ136" s="293"/>
      <c r="IK136" s="293"/>
      <c r="IL136" s="293"/>
      <c r="IM136" s="293"/>
      <c r="IN136" s="293"/>
      <c r="IO136" s="293"/>
      <c r="IP136" s="293"/>
      <c r="IQ136" s="293"/>
      <c r="IR136" s="293"/>
      <c r="IS136" s="293"/>
      <c r="IT136" s="293"/>
      <c r="IU136" s="293"/>
      <c r="IV136" s="293"/>
    </row>
    <row r="137" spans="1:256" x14ac:dyDescent="0.2">
      <c r="A137" s="391"/>
      <c r="B137" s="392" t="s">
        <v>979</v>
      </c>
      <c r="C137" s="393"/>
      <c r="D137" s="393"/>
      <c r="E137" s="394"/>
      <c r="F137" s="395">
        <f>SUM(F6:F136)</f>
        <v>0</v>
      </c>
      <c r="G137" s="395"/>
      <c r="H137" s="395"/>
      <c r="I137" s="391"/>
      <c r="J137" s="395"/>
      <c r="K137" s="395"/>
      <c r="L137" s="395"/>
      <c r="M137" s="396"/>
    </row>
    <row r="138" spans="1:256" ht="13.5" thickBot="1" x14ac:dyDescent="0.25">
      <c r="A138" s="299"/>
      <c r="B138" s="397" t="s">
        <v>980</v>
      </c>
      <c r="C138" s="398">
        <v>1</v>
      </c>
      <c r="D138" s="398"/>
      <c r="E138" s="399"/>
      <c r="F138" s="316">
        <f t="shared" si="7"/>
        <v>0</v>
      </c>
      <c r="G138" s="400"/>
      <c r="H138" s="297"/>
      <c r="I138" s="299"/>
      <c r="J138" s="400"/>
      <c r="K138" s="401"/>
      <c r="L138" s="401"/>
      <c r="M138" s="380"/>
      <c r="N138" s="372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3"/>
      <c r="AP138" s="293"/>
      <c r="AQ138" s="293"/>
      <c r="AR138" s="293"/>
      <c r="AS138" s="293"/>
      <c r="AT138" s="293"/>
      <c r="AU138" s="293"/>
      <c r="AV138" s="293"/>
      <c r="AW138" s="293"/>
      <c r="AX138" s="293"/>
      <c r="AY138" s="293"/>
      <c r="AZ138" s="293"/>
      <c r="BA138" s="293"/>
      <c r="BB138" s="293"/>
      <c r="BC138" s="293"/>
      <c r="BD138" s="293"/>
      <c r="BE138" s="293"/>
      <c r="BF138" s="293"/>
      <c r="BG138" s="293"/>
      <c r="BH138" s="293"/>
      <c r="BI138" s="293"/>
      <c r="BJ138" s="293"/>
      <c r="BK138" s="293"/>
      <c r="BL138" s="293"/>
      <c r="BM138" s="293"/>
      <c r="BN138" s="293"/>
      <c r="BO138" s="293"/>
      <c r="BP138" s="293"/>
      <c r="BQ138" s="293"/>
      <c r="BR138" s="293"/>
      <c r="BS138" s="293"/>
      <c r="BT138" s="293"/>
      <c r="BU138" s="293"/>
      <c r="BV138" s="293"/>
      <c r="BW138" s="293"/>
      <c r="BX138" s="293"/>
      <c r="BY138" s="293"/>
      <c r="BZ138" s="293"/>
      <c r="CA138" s="293"/>
      <c r="CB138" s="293"/>
      <c r="CC138" s="293"/>
      <c r="CD138" s="293"/>
      <c r="CE138" s="293"/>
      <c r="CF138" s="293"/>
      <c r="CG138" s="293"/>
      <c r="CH138" s="293"/>
      <c r="CI138" s="293"/>
      <c r="CJ138" s="293"/>
      <c r="CK138" s="293"/>
      <c r="CL138" s="293"/>
      <c r="CM138" s="293"/>
      <c r="CN138" s="293"/>
      <c r="CO138" s="293"/>
      <c r="CP138" s="293"/>
      <c r="CQ138" s="293"/>
      <c r="CR138" s="293"/>
      <c r="CS138" s="293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293"/>
      <c r="DD138" s="293"/>
      <c r="DE138" s="293"/>
      <c r="DF138" s="293"/>
      <c r="DG138" s="293"/>
      <c r="DH138" s="293"/>
      <c r="DI138" s="293"/>
      <c r="DJ138" s="293"/>
      <c r="DK138" s="293"/>
      <c r="DL138" s="293"/>
      <c r="DM138" s="293"/>
      <c r="DN138" s="293"/>
      <c r="DO138" s="293"/>
      <c r="DP138" s="293"/>
      <c r="DQ138" s="293"/>
      <c r="DR138" s="293"/>
      <c r="DS138" s="293"/>
      <c r="DT138" s="293"/>
      <c r="DU138" s="293"/>
      <c r="DV138" s="293"/>
      <c r="DW138" s="293"/>
      <c r="DX138" s="293"/>
      <c r="DY138" s="293"/>
      <c r="DZ138" s="293"/>
      <c r="EA138" s="293"/>
      <c r="EB138" s="293"/>
      <c r="EC138" s="293"/>
      <c r="ED138" s="293"/>
      <c r="EE138" s="293"/>
      <c r="EF138" s="293"/>
      <c r="EG138" s="293"/>
      <c r="EH138" s="293"/>
      <c r="EI138" s="293"/>
      <c r="EJ138" s="293"/>
      <c r="EK138" s="293"/>
      <c r="EL138" s="293"/>
      <c r="EM138" s="293"/>
      <c r="EN138" s="293"/>
      <c r="EO138" s="293"/>
      <c r="EP138" s="293"/>
      <c r="EQ138" s="293"/>
      <c r="ER138" s="293"/>
      <c r="ES138" s="293"/>
      <c r="ET138" s="293"/>
      <c r="EU138" s="293"/>
      <c r="EV138" s="293"/>
      <c r="EW138" s="293"/>
      <c r="EX138" s="293"/>
      <c r="EY138" s="293"/>
      <c r="EZ138" s="293"/>
      <c r="FA138" s="293"/>
      <c r="FB138" s="293"/>
      <c r="FC138" s="293"/>
      <c r="FD138" s="293"/>
      <c r="FE138" s="293"/>
      <c r="FF138" s="293"/>
      <c r="FG138" s="293"/>
      <c r="FH138" s="293"/>
      <c r="FI138" s="293"/>
      <c r="FJ138" s="293"/>
      <c r="FK138" s="293"/>
      <c r="FL138" s="293"/>
      <c r="FM138" s="293"/>
      <c r="FN138" s="293"/>
      <c r="FO138" s="293"/>
      <c r="FP138" s="293"/>
      <c r="FQ138" s="293"/>
      <c r="FR138" s="293"/>
      <c r="FS138" s="293"/>
      <c r="FT138" s="293"/>
      <c r="FU138" s="293"/>
      <c r="FV138" s="293"/>
      <c r="FW138" s="293"/>
      <c r="FX138" s="293"/>
      <c r="FY138" s="293"/>
      <c r="FZ138" s="293"/>
      <c r="GA138" s="293"/>
      <c r="GB138" s="293"/>
      <c r="GC138" s="293"/>
      <c r="GD138" s="293"/>
      <c r="GE138" s="293"/>
      <c r="GF138" s="293"/>
      <c r="GG138" s="293"/>
      <c r="GH138" s="293"/>
      <c r="GI138" s="293"/>
      <c r="GJ138" s="293"/>
      <c r="GK138" s="293"/>
      <c r="GL138" s="293"/>
      <c r="GM138" s="293"/>
      <c r="GN138" s="293"/>
      <c r="GO138" s="293"/>
      <c r="GP138" s="293"/>
      <c r="GQ138" s="293"/>
      <c r="GR138" s="293"/>
      <c r="GS138" s="293"/>
      <c r="GT138" s="293"/>
      <c r="GU138" s="293"/>
      <c r="GV138" s="293"/>
      <c r="GW138" s="293"/>
      <c r="GX138" s="293"/>
      <c r="GY138" s="293"/>
      <c r="GZ138" s="293"/>
      <c r="HA138" s="293"/>
      <c r="HB138" s="293"/>
      <c r="HC138" s="293"/>
      <c r="HD138" s="293"/>
      <c r="HE138" s="293"/>
      <c r="HF138" s="293"/>
      <c r="HG138" s="293"/>
      <c r="HH138" s="293"/>
      <c r="HI138" s="293"/>
      <c r="HJ138" s="293"/>
      <c r="HK138" s="293"/>
      <c r="HL138" s="293"/>
      <c r="HM138" s="293"/>
      <c r="HN138" s="293"/>
      <c r="HO138" s="293"/>
      <c r="HP138" s="293"/>
      <c r="HQ138" s="293"/>
      <c r="HR138" s="293"/>
      <c r="HS138" s="293"/>
      <c r="HT138" s="293"/>
      <c r="HU138" s="293"/>
      <c r="HV138" s="293"/>
      <c r="HW138" s="293"/>
      <c r="HX138" s="293"/>
      <c r="HY138" s="293"/>
      <c r="HZ138" s="293"/>
      <c r="IA138" s="293"/>
      <c r="IB138" s="293"/>
      <c r="IC138" s="293"/>
      <c r="ID138" s="293"/>
      <c r="IE138" s="293"/>
      <c r="IF138" s="293"/>
      <c r="IG138" s="293"/>
      <c r="IH138" s="293"/>
      <c r="II138" s="293"/>
      <c r="IJ138" s="293"/>
      <c r="IK138" s="293"/>
      <c r="IL138" s="293"/>
      <c r="IM138" s="293"/>
      <c r="IN138" s="293"/>
      <c r="IO138" s="293"/>
      <c r="IP138" s="293"/>
      <c r="IQ138" s="293"/>
      <c r="IR138" s="293"/>
      <c r="IS138" s="293"/>
      <c r="IT138" s="293"/>
      <c r="IU138" s="293"/>
      <c r="IV138" s="293"/>
    </row>
    <row r="139" spans="1:256" x14ac:dyDescent="0.2">
      <c r="A139" s="391"/>
      <c r="B139" s="402" t="s">
        <v>981</v>
      </c>
      <c r="C139" s="403"/>
      <c r="D139" s="403"/>
      <c r="E139" s="404"/>
      <c r="F139" s="405">
        <f>SUM(F137:F138)</f>
        <v>0</v>
      </c>
      <c r="G139" s="395"/>
      <c r="H139" s="395"/>
      <c r="I139" s="391"/>
      <c r="J139" s="395"/>
      <c r="K139" s="395"/>
      <c r="L139" s="395"/>
      <c r="M139" s="396"/>
    </row>
    <row r="140" spans="1:256" ht="13.5" thickBot="1" x14ac:dyDescent="0.25">
      <c r="B140" s="406" t="s">
        <v>982</v>
      </c>
      <c r="C140" s="407"/>
      <c r="D140" s="407"/>
      <c r="E140" s="408"/>
      <c r="F140" s="409">
        <f>F139*1.21</f>
        <v>0</v>
      </c>
      <c r="M140" s="411"/>
    </row>
    <row r="141" spans="1:256" x14ac:dyDescent="0.2">
      <c r="B141" s="412"/>
      <c r="C141" s="413"/>
      <c r="D141" s="413"/>
      <c r="M141" s="411"/>
    </row>
    <row r="142" spans="1:256" x14ac:dyDescent="0.2">
      <c r="B142" s="412"/>
      <c r="C142" s="413"/>
      <c r="D142" s="413"/>
    </row>
    <row r="143" spans="1:256" x14ac:dyDescent="0.2">
      <c r="B143" s="414" t="s">
        <v>983</v>
      </c>
      <c r="C143" s="413"/>
      <c r="D143" s="413"/>
    </row>
    <row r="144" spans="1:256" x14ac:dyDescent="0.2">
      <c r="A144" s="415"/>
      <c r="B144" s="416" t="s">
        <v>984</v>
      </c>
      <c r="C144" s="417"/>
      <c r="D144" s="417"/>
      <c r="E144" s="418"/>
      <c r="F144" s="418"/>
      <c r="G144" s="418"/>
      <c r="H144" s="415"/>
      <c r="I144" s="415"/>
      <c r="J144" s="418"/>
      <c r="K144" s="418"/>
      <c r="L144" s="418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5"/>
      <c r="AA144" s="415"/>
      <c r="AB144" s="415"/>
      <c r="AC144" s="415"/>
      <c r="AD144" s="415"/>
      <c r="AE144" s="415"/>
      <c r="AF144" s="415"/>
      <c r="AG144" s="415"/>
      <c r="AH144" s="415"/>
      <c r="AI144" s="415"/>
      <c r="AJ144" s="415"/>
      <c r="AK144" s="415"/>
      <c r="AL144" s="415"/>
      <c r="AM144" s="415"/>
      <c r="AN144" s="415"/>
      <c r="AO144" s="415"/>
      <c r="AP144" s="415"/>
      <c r="AQ144" s="415"/>
      <c r="AR144" s="415"/>
      <c r="AS144" s="415"/>
      <c r="AT144" s="415"/>
      <c r="AU144" s="415"/>
      <c r="AV144" s="415"/>
      <c r="AW144" s="415"/>
      <c r="AX144" s="415"/>
      <c r="AY144" s="415"/>
      <c r="AZ144" s="415"/>
      <c r="BA144" s="415"/>
      <c r="BB144" s="415"/>
      <c r="BC144" s="415"/>
      <c r="BD144" s="415"/>
      <c r="BE144" s="415"/>
      <c r="BF144" s="415"/>
      <c r="BG144" s="415"/>
      <c r="BH144" s="415"/>
      <c r="BI144" s="415"/>
      <c r="BJ144" s="415"/>
      <c r="BK144" s="415"/>
      <c r="BL144" s="415"/>
      <c r="BM144" s="415"/>
      <c r="BN144" s="415"/>
      <c r="BO144" s="415"/>
      <c r="BP144" s="415"/>
      <c r="BQ144" s="415"/>
      <c r="BR144" s="415"/>
      <c r="BS144" s="415"/>
      <c r="BT144" s="415"/>
      <c r="BU144" s="415"/>
      <c r="BV144" s="415"/>
      <c r="BW144" s="415"/>
      <c r="BX144" s="415"/>
      <c r="BY144" s="415"/>
      <c r="BZ144" s="415"/>
      <c r="CA144" s="415"/>
      <c r="CB144" s="415"/>
      <c r="CC144" s="415"/>
      <c r="CD144" s="415"/>
      <c r="CE144" s="415"/>
      <c r="CF144" s="415"/>
      <c r="CG144" s="415"/>
      <c r="CH144" s="415"/>
      <c r="CI144" s="415"/>
      <c r="CJ144" s="415"/>
      <c r="CK144" s="415"/>
      <c r="CL144" s="415"/>
      <c r="CM144" s="415"/>
      <c r="CN144" s="415"/>
      <c r="CO144" s="415"/>
      <c r="CP144" s="415"/>
      <c r="CQ144" s="415"/>
      <c r="CR144" s="415"/>
      <c r="CS144" s="415"/>
      <c r="CT144" s="415"/>
      <c r="CU144" s="415"/>
      <c r="CV144" s="415"/>
      <c r="CW144" s="415"/>
      <c r="CX144" s="415"/>
      <c r="CY144" s="415"/>
      <c r="CZ144" s="415"/>
      <c r="DA144" s="415"/>
      <c r="DB144" s="415"/>
      <c r="DC144" s="415"/>
      <c r="DD144" s="415"/>
      <c r="DE144" s="415"/>
      <c r="DF144" s="415"/>
      <c r="DG144" s="415"/>
      <c r="DH144" s="415"/>
      <c r="DI144" s="415"/>
      <c r="DJ144" s="415"/>
      <c r="DK144" s="415"/>
      <c r="DL144" s="415"/>
      <c r="DM144" s="415"/>
      <c r="DN144" s="415"/>
      <c r="DO144" s="415"/>
      <c r="DP144" s="415"/>
      <c r="DQ144" s="415"/>
      <c r="DR144" s="415"/>
      <c r="DS144" s="415"/>
      <c r="DT144" s="415"/>
      <c r="DU144" s="415"/>
      <c r="DV144" s="415"/>
      <c r="DW144" s="415"/>
      <c r="DX144" s="415"/>
      <c r="DY144" s="415"/>
      <c r="DZ144" s="415"/>
      <c r="EA144" s="415"/>
      <c r="EB144" s="415"/>
      <c r="EC144" s="415"/>
      <c r="ED144" s="415"/>
      <c r="EE144" s="415"/>
      <c r="EF144" s="415"/>
      <c r="EG144" s="415"/>
      <c r="EH144" s="415"/>
      <c r="EI144" s="415"/>
      <c r="EJ144" s="415"/>
      <c r="EK144" s="415"/>
      <c r="EL144" s="415"/>
      <c r="EM144" s="415"/>
      <c r="EN144" s="415"/>
      <c r="EO144" s="415"/>
      <c r="EP144" s="415"/>
      <c r="EQ144" s="415"/>
      <c r="ER144" s="415"/>
      <c r="ES144" s="415"/>
      <c r="ET144" s="415"/>
      <c r="EU144" s="415"/>
      <c r="EV144" s="415"/>
      <c r="EW144" s="415"/>
      <c r="EX144" s="415"/>
      <c r="EY144" s="415"/>
      <c r="EZ144" s="415"/>
      <c r="FA144" s="415"/>
      <c r="FB144" s="415"/>
      <c r="FC144" s="415"/>
      <c r="FD144" s="415"/>
      <c r="FE144" s="415"/>
      <c r="FF144" s="415"/>
      <c r="FG144" s="415"/>
      <c r="FH144" s="415"/>
      <c r="FI144" s="415"/>
      <c r="FJ144" s="415"/>
      <c r="FK144" s="415"/>
      <c r="FL144" s="415"/>
      <c r="FM144" s="415"/>
      <c r="FN144" s="415"/>
      <c r="FO144" s="415"/>
      <c r="FP144" s="415"/>
      <c r="FQ144" s="415"/>
      <c r="FR144" s="415"/>
      <c r="FS144" s="415"/>
      <c r="FT144" s="415"/>
      <c r="FU144" s="415"/>
      <c r="FV144" s="415"/>
      <c r="FW144" s="415"/>
      <c r="FX144" s="415"/>
      <c r="FY144" s="415"/>
      <c r="FZ144" s="415"/>
      <c r="GA144" s="415"/>
      <c r="GB144" s="415"/>
      <c r="GC144" s="415"/>
      <c r="GD144" s="415"/>
      <c r="GE144" s="415"/>
      <c r="GF144" s="415"/>
      <c r="GG144" s="415"/>
      <c r="GH144" s="415"/>
      <c r="GI144" s="415"/>
      <c r="GJ144" s="415"/>
      <c r="GK144" s="415"/>
      <c r="GL144" s="415"/>
      <c r="GM144" s="415"/>
      <c r="GN144" s="415"/>
      <c r="GO144" s="415"/>
      <c r="GP144" s="415"/>
      <c r="GQ144" s="415"/>
      <c r="GR144" s="415"/>
      <c r="GS144" s="415"/>
      <c r="GT144" s="415"/>
      <c r="GU144" s="415"/>
      <c r="GV144" s="415"/>
      <c r="GW144" s="415"/>
      <c r="GX144" s="415"/>
      <c r="GY144" s="415"/>
      <c r="GZ144" s="415"/>
      <c r="HA144" s="415"/>
      <c r="HB144" s="415"/>
      <c r="HC144" s="415"/>
      <c r="HD144" s="415"/>
      <c r="HE144" s="415"/>
      <c r="HF144" s="415"/>
      <c r="HG144" s="415"/>
      <c r="HH144" s="415"/>
      <c r="HI144" s="415"/>
      <c r="HJ144" s="415"/>
      <c r="HK144" s="415"/>
      <c r="HL144" s="415"/>
      <c r="HM144" s="415"/>
      <c r="HN144" s="415"/>
      <c r="HO144" s="415"/>
      <c r="HP144" s="415"/>
      <c r="HQ144" s="415"/>
      <c r="HR144" s="415"/>
      <c r="HS144" s="415"/>
      <c r="HT144" s="415"/>
      <c r="HU144" s="415"/>
      <c r="HV144" s="415"/>
      <c r="HW144" s="415"/>
      <c r="HX144" s="415"/>
      <c r="HY144" s="415"/>
      <c r="HZ144" s="415"/>
      <c r="IA144" s="415"/>
      <c r="IB144" s="415"/>
      <c r="IC144" s="415"/>
      <c r="ID144" s="415"/>
      <c r="IE144" s="415"/>
      <c r="IF144" s="415"/>
      <c r="IG144" s="415"/>
      <c r="IH144" s="415"/>
      <c r="II144" s="415"/>
      <c r="IJ144" s="415"/>
      <c r="IK144" s="415"/>
      <c r="IL144" s="415"/>
      <c r="IM144" s="415"/>
      <c r="IN144" s="415"/>
      <c r="IO144" s="415"/>
      <c r="IP144" s="415"/>
      <c r="IQ144" s="415"/>
      <c r="IR144" s="415"/>
      <c r="IS144" s="415"/>
      <c r="IT144" s="415"/>
      <c r="IU144" s="415"/>
      <c r="IV144" s="415"/>
    </row>
    <row r="145" spans="1:256" x14ac:dyDescent="0.2">
      <c r="A145" s="415"/>
      <c r="B145" s="419" t="s">
        <v>985</v>
      </c>
      <c r="C145" s="417"/>
      <c r="D145" s="417"/>
      <c r="E145" s="418"/>
      <c r="F145" s="418"/>
      <c r="G145" s="418"/>
      <c r="H145" s="415"/>
      <c r="I145" s="415"/>
      <c r="J145" s="418"/>
      <c r="K145" s="418"/>
      <c r="L145" s="418"/>
      <c r="M145" s="415"/>
      <c r="N145" s="415"/>
      <c r="O145" s="415"/>
      <c r="P145" s="415"/>
      <c r="Q145" s="415"/>
      <c r="R145" s="415"/>
      <c r="S145" s="415"/>
      <c r="T145" s="415"/>
      <c r="U145" s="415"/>
      <c r="V145" s="415"/>
      <c r="W145" s="415"/>
      <c r="X145" s="415"/>
      <c r="Y145" s="415"/>
      <c r="Z145" s="415"/>
      <c r="AA145" s="415"/>
      <c r="AB145" s="415"/>
      <c r="AC145" s="415"/>
      <c r="AD145" s="415"/>
      <c r="AE145" s="415"/>
      <c r="AF145" s="415"/>
      <c r="AG145" s="415"/>
      <c r="AH145" s="415"/>
      <c r="AI145" s="415"/>
      <c r="AJ145" s="415"/>
      <c r="AK145" s="415"/>
      <c r="AL145" s="415"/>
      <c r="AM145" s="415"/>
      <c r="AN145" s="415"/>
      <c r="AO145" s="415"/>
      <c r="AP145" s="415"/>
      <c r="AQ145" s="415"/>
      <c r="AR145" s="415"/>
      <c r="AS145" s="415"/>
      <c r="AT145" s="415"/>
      <c r="AU145" s="415"/>
      <c r="AV145" s="415"/>
      <c r="AW145" s="415"/>
      <c r="AX145" s="415"/>
      <c r="AY145" s="415"/>
      <c r="AZ145" s="415"/>
      <c r="BA145" s="415"/>
      <c r="BB145" s="415"/>
      <c r="BC145" s="415"/>
      <c r="BD145" s="415"/>
      <c r="BE145" s="415"/>
      <c r="BF145" s="415"/>
      <c r="BG145" s="415"/>
      <c r="BH145" s="415"/>
      <c r="BI145" s="415"/>
      <c r="BJ145" s="415"/>
      <c r="BK145" s="415"/>
      <c r="BL145" s="415"/>
      <c r="BM145" s="415"/>
      <c r="BN145" s="415"/>
      <c r="BO145" s="415"/>
      <c r="BP145" s="415"/>
      <c r="BQ145" s="415"/>
      <c r="BR145" s="415"/>
      <c r="BS145" s="415"/>
      <c r="BT145" s="415"/>
      <c r="BU145" s="415"/>
      <c r="BV145" s="415"/>
      <c r="BW145" s="415"/>
      <c r="BX145" s="415"/>
      <c r="BY145" s="415"/>
      <c r="BZ145" s="415"/>
      <c r="CA145" s="415"/>
      <c r="CB145" s="415"/>
      <c r="CC145" s="415"/>
      <c r="CD145" s="415"/>
      <c r="CE145" s="415"/>
      <c r="CF145" s="415"/>
      <c r="CG145" s="415"/>
      <c r="CH145" s="415"/>
      <c r="CI145" s="415"/>
      <c r="CJ145" s="415"/>
      <c r="CK145" s="415"/>
      <c r="CL145" s="415"/>
      <c r="CM145" s="415"/>
      <c r="CN145" s="415"/>
      <c r="CO145" s="415"/>
      <c r="CP145" s="415"/>
      <c r="CQ145" s="415"/>
      <c r="CR145" s="415"/>
      <c r="CS145" s="415"/>
      <c r="CT145" s="415"/>
      <c r="CU145" s="415"/>
      <c r="CV145" s="415"/>
      <c r="CW145" s="415"/>
      <c r="CX145" s="415"/>
      <c r="CY145" s="415"/>
      <c r="CZ145" s="415"/>
      <c r="DA145" s="415"/>
      <c r="DB145" s="415"/>
      <c r="DC145" s="415"/>
      <c r="DD145" s="415"/>
      <c r="DE145" s="415"/>
      <c r="DF145" s="415"/>
      <c r="DG145" s="415"/>
      <c r="DH145" s="415"/>
      <c r="DI145" s="415"/>
      <c r="DJ145" s="415"/>
      <c r="DK145" s="415"/>
      <c r="DL145" s="415"/>
      <c r="DM145" s="415"/>
      <c r="DN145" s="415"/>
      <c r="DO145" s="415"/>
      <c r="DP145" s="415"/>
      <c r="DQ145" s="415"/>
      <c r="DR145" s="415"/>
      <c r="DS145" s="415"/>
      <c r="DT145" s="415"/>
      <c r="DU145" s="415"/>
      <c r="DV145" s="415"/>
      <c r="DW145" s="415"/>
      <c r="DX145" s="415"/>
      <c r="DY145" s="415"/>
      <c r="DZ145" s="415"/>
      <c r="EA145" s="415"/>
      <c r="EB145" s="415"/>
      <c r="EC145" s="415"/>
      <c r="ED145" s="415"/>
      <c r="EE145" s="415"/>
      <c r="EF145" s="415"/>
      <c r="EG145" s="415"/>
      <c r="EH145" s="415"/>
      <c r="EI145" s="415"/>
      <c r="EJ145" s="415"/>
      <c r="EK145" s="415"/>
      <c r="EL145" s="415"/>
      <c r="EM145" s="415"/>
      <c r="EN145" s="415"/>
      <c r="EO145" s="415"/>
      <c r="EP145" s="415"/>
      <c r="EQ145" s="415"/>
      <c r="ER145" s="415"/>
      <c r="ES145" s="415"/>
      <c r="ET145" s="415"/>
      <c r="EU145" s="415"/>
      <c r="EV145" s="415"/>
      <c r="EW145" s="415"/>
      <c r="EX145" s="415"/>
      <c r="EY145" s="415"/>
      <c r="EZ145" s="415"/>
      <c r="FA145" s="415"/>
      <c r="FB145" s="415"/>
      <c r="FC145" s="415"/>
      <c r="FD145" s="415"/>
      <c r="FE145" s="415"/>
      <c r="FF145" s="415"/>
      <c r="FG145" s="415"/>
      <c r="FH145" s="415"/>
      <c r="FI145" s="415"/>
      <c r="FJ145" s="415"/>
      <c r="FK145" s="415"/>
      <c r="FL145" s="415"/>
      <c r="FM145" s="415"/>
      <c r="FN145" s="415"/>
      <c r="FO145" s="415"/>
      <c r="FP145" s="415"/>
      <c r="FQ145" s="415"/>
      <c r="FR145" s="415"/>
      <c r="FS145" s="415"/>
      <c r="FT145" s="415"/>
      <c r="FU145" s="415"/>
      <c r="FV145" s="415"/>
      <c r="FW145" s="415"/>
      <c r="FX145" s="415"/>
      <c r="FY145" s="415"/>
      <c r="FZ145" s="415"/>
      <c r="GA145" s="415"/>
      <c r="GB145" s="415"/>
      <c r="GC145" s="415"/>
      <c r="GD145" s="415"/>
      <c r="GE145" s="415"/>
      <c r="GF145" s="415"/>
      <c r="GG145" s="415"/>
      <c r="GH145" s="415"/>
      <c r="GI145" s="415"/>
      <c r="GJ145" s="415"/>
      <c r="GK145" s="415"/>
      <c r="GL145" s="415"/>
      <c r="GM145" s="415"/>
      <c r="GN145" s="415"/>
      <c r="GO145" s="415"/>
      <c r="GP145" s="415"/>
      <c r="GQ145" s="415"/>
      <c r="GR145" s="415"/>
      <c r="GS145" s="415"/>
      <c r="GT145" s="415"/>
      <c r="GU145" s="415"/>
      <c r="GV145" s="415"/>
      <c r="GW145" s="415"/>
      <c r="GX145" s="415"/>
      <c r="GY145" s="415"/>
      <c r="GZ145" s="415"/>
      <c r="HA145" s="415"/>
      <c r="HB145" s="415"/>
      <c r="HC145" s="415"/>
      <c r="HD145" s="415"/>
      <c r="HE145" s="415"/>
      <c r="HF145" s="415"/>
      <c r="HG145" s="415"/>
      <c r="HH145" s="415"/>
      <c r="HI145" s="415"/>
      <c r="HJ145" s="415"/>
      <c r="HK145" s="415"/>
      <c r="HL145" s="415"/>
      <c r="HM145" s="415"/>
      <c r="HN145" s="415"/>
      <c r="HO145" s="415"/>
      <c r="HP145" s="415"/>
      <c r="HQ145" s="415"/>
      <c r="HR145" s="415"/>
      <c r="HS145" s="415"/>
      <c r="HT145" s="415"/>
      <c r="HU145" s="415"/>
      <c r="HV145" s="415"/>
      <c r="HW145" s="415"/>
      <c r="HX145" s="415"/>
      <c r="HY145" s="415"/>
      <c r="HZ145" s="415"/>
      <c r="IA145" s="415"/>
      <c r="IB145" s="415"/>
      <c r="IC145" s="415"/>
      <c r="ID145" s="415"/>
      <c r="IE145" s="415"/>
      <c r="IF145" s="415"/>
      <c r="IG145" s="415"/>
      <c r="IH145" s="415"/>
      <c r="II145" s="415"/>
      <c r="IJ145" s="415"/>
      <c r="IK145" s="415"/>
      <c r="IL145" s="415"/>
      <c r="IM145" s="415"/>
      <c r="IN145" s="415"/>
      <c r="IO145" s="415"/>
      <c r="IP145" s="415"/>
      <c r="IQ145" s="415"/>
      <c r="IR145" s="415"/>
      <c r="IS145" s="415"/>
      <c r="IT145" s="415"/>
      <c r="IU145" s="415"/>
      <c r="IV145" s="415"/>
    </row>
    <row r="146" spans="1:256" x14ac:dyDescent="0.2">
      <c r="A146" s="415"/>
      <c r="B146" s="419"/>
      <c r="C146" s="417"/>
      <c r="D146" s="417"/>
      <c r="E146" s="418"/>
      <c r="F146" s="418"/>
      <c r="G146" s="418"/>
      <c r="H146" s="415"/>
      <c r="I146" s="415"/>
      <c r="J146" s="418"/>
      <c r="K146" s="418"/>
      <c r="L146" s="418"/>
      <c r="M146" s="415"/>
      <c r="N146" s="415"/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5"/>
      <c r="AJ146" s="415"/>
      <c r="AK146" s="415"/>
      <c r="AL146" s="415"/>
      <c r="AM146" s="415"/>
      <c r="AN146" s="415"/>
      <c r="AO146" s="415"/>
      <c r="AP146" s="415"/>
      <c r="AQ146" s="415"/>
      <c r="AR146" s="415"/>
      <c r="AS146" s="415"/>
      <c r="AT146" s="415"/>
      <c r="AU146" s="415"/>
      <c r="AV146" s="415"/>
      <c r="AW146" s="415"/>
      <c r="AX146" s="415"/>
      <c r="AY146" s="415"/>
      <c r="AZ146" s="415"/>
      <c r="BA146" s="415"/>
      <c r="BB146" s="415"/>
      <c r="BC146" s="415"/>
      <c r="BD146" s="415"/>
      <c r="BE146" s="415"/>
      <c r="BF146" s="415"/>
      <c r="BG146" s="415"/>
      <c r="BH146" s="415"/>
      <c r="BI146" s="415"/>
      <c r="BJ146" s="415"/>
      <c r="BK146" s="415"/>
      <c r="BL146" s="415"/>
      <c r="BM146" s="415"/>
      <c r="BN146" s="415"/>
      <c r="BO146" s="415"/>
      <c r="BP146" s="415"/>
      <c r="BQ146" s="415"/>
      <c r="BR146" s="415"/>
      <c r="BS146" s="415"/>
      <c r="BT146" s="415"/>
      <c r="BU146" s="415"/>
      <c r="BV146" s="415"/>
      <c r="BW146" s="415"/>
      <c r="BX146" s="415"/>
      <c r="BY146" s="415"/>
      <c r="BZ146" s="415"/>
      <c r="CA146" s="415"/>
      <c r="CB146" s="415"/>
      <c r="CC146" s="415"/>
      <c r="CD146" s="415"/>
      <c r="CE146" s="415"/>
      <c r="CF146" s="415"/>
      <c r="CG146" s="415"/>
      <c r="CH146" s="415"/>
      <c r="CI146" s="415"/>
      <c r="CJ146" s="415"/>
      <c r="CK146" s="415"/>
      <c r="CL146" s="415"/>
      <c r="CM146" s="415"/>
      <c r="CN146" s="415"/>
      <c r="CO146" s="415"/>
      <c r="CP146" s="415"/>
      <c r="CQ146" s="415"/>
      <c r="CR146" s="415"/>
      <c r="CS146" s="415"/>
      <c r="CT146" s="415"/>
      <c r="CU146" s="415"/>
      <c r="CV146" s="415"/>
      <c r="CW146" s="415"/>
      <c r="CX146" s="415"/>
      <c r="CY146" s="415"/>
      <c r="CZ146" s="415"/>
      <c r="DA146" s="415"/>
      <c r="DB146" s="415"/>
      <c r="DC146" s="415"/>
      <c r="DD146" s="415"/>
      <c r="DE146" s="415"/>
      <c r="DF146" s="415"/>
      <c r="DG146" s="415"/>
      <c r="DH146" s="415"/>
      <c r="DI146" s="415"/>
      <c r="DJ146" s="415"/>
      <c r="DK146" s="415"/>
      <c r="DL146" s="415"/>
      <c r="DM146" s="415"/>
      <c r="DN146" s="415"/>
      <c r="DO146" s="415"/>
      <c r="DP146" s="415"/>
      <c r="DQ146" s="415"/>
      <c r="DR146" s="415"/>
      <c r="DS146" s="415"/>
      <c r="DT146" s="415"/>
      <c r="DU146" s="415"/>
      <c r="DV146" s="415"/>
      <c r="DW146" s="415"/>
      <c r="DX146" s="415"/>
      <c r="DY146" s="415"/>
      <c r="DZ146" s="415"/>
      <c r="EA146" s="415"/>
      <c r="EB146" s="415"/>
      <c r="EC146" s="415"/>
      <c r="ED146" s="415"/>
      <c r="EE146" s="415"/>
      <c r="EF146" s="415"/>
      <c r="EG146" s="415"/>
      <c r="EH146" s="415"/>
      <c r="EI146" s="415"/>
      <c r="EJ146" s="415"/>
      <c r="EK146" s="415"/>
      <c r="EL146" s="415"/>
      <c r="EM146" s="415"/>
      <c r="EN146" s="415"/>
      <c r="EO146" s="415"/>
      <c r="EP146" s="415"/>
      <c r="EQ146" s="415"/>
      <c r="ER146" s="415"/>
      <c r="ES146" s="415"/>
      <c r="ET146" s="415"/>
      <c r="EU146" s="415"/>
      <c r="EV146" s="415"/>
      <c r="EW146" s="415"/>
      <c r="EX146" s="415"/>
      <c r="EY146" s="415"/>
      <c r="EZ146" s="415"/>
      <c r="FA146" s="415"/>
      <c r="FB146" s="415"/>
      <c r="FC146" s="415"/>
      <c r="FD146" s="415"/>
      <c r="FE146" s="415"/>
      <c r="FF146" s="415"/>
      <c r="FG146" s="415"/>
      <c r="FH146" s="415"/>
      <c r="FI146" s="415"/>
      <c r="FJ146" s="415"/>
      <c r="FK146" s="415"/>
      <c r="FL146" s="415"/>
      <c r="FM146" s="415"/>
      <c r="FN146" s="415"/>
      <c r="FO146" s="415"/>
      <c r="FP146" s="415"/>
      <c r="FQ146" s="415"/>
      <c r="FR146" s="415"/>
      <c r="FS146" s="415"/>
      <c r="FT146" s="415"/>
      <c r="FU146" s="415"/>
      <c r="FV146" s="415"/>
      <c r="FW146" s="415"/>
      <c r="FX146" s="415"/>
      <c r="FY146" s="415"/>
      <c r="FZ146" s="415"/>
      <c r="GA146" s="415"/>
      <c r="GB146" s="415"/>
      <c r="GC146" s="415"/>
      <c r="GD146" s="415"/>
      <c r="GE146" s="415"/>
      <c r="GF146" s="415"/>
      <c r="GG146" s="415"/>
      <c r="GH146" s="415"/>
      <c r="GI146" s="415"/>
      <c r="GJ146" s="415"/>
      <c r="GK146" s="415"/>
      <c r="GL146" s="415"/>
      <c r="GM146" s="415"/>
      <c r="GN146" s="415"/>
      <c r="GO146" s="415"/>
      <c r="GP146" s="415"/>
      <c r="GQ146" s="415"/>
      <c r="GR146" s="415"/>
      <c r="GS146" s="415"/>
      <c r="GT146" s="415"/>
      <c r="GU146" s="415"/>
      <c r="GV146" s="415"/>
      <c r="GW146" s="415"/>
      <c r="GX146" s="415"/>
      <c r="GY146" s="415"/>
      <c r="GZ146" s="415"/>
      <c r="HA146" s="415"/>
      <c r="HB146" s="415"/>
      <c r="HC146" s="415"/>
      <c r="HD146" s="415"/>
      <c r="HE146" s="415"/>
      <c r="HF146" s="415"/>
      <c r="HG146" s="415"/>
      <c r="HH146" s="415"/>
      <c r="HI146" s="415"/>
      <c r="HJ146" s="415"/>
      <c r="HK146" s="415"/>
      <c r="HL146" s="415"/>
      <c r="HM146" s="415"/>
      <c r="HN146" s="415"/>
      <c r="HO146" s="415"/>
      <c r="HP146" s="415"/>
      <c r="HQ146" s="415"/>
      <c r="HR146" s="415"/>
      <c r="HS146" s="415"/>
      <c r="HT146" s="415"/>
      <c r="HU146" s="415"/>
      <c r="HV146" s="415"/>
      <c r="HW146" s="415"/>
      <c r="HX146" s="415"/>
      <c r="HY146" s="415"/>
      <c r="HZ146" s="415"/>
      <c r="IA146" s="415"/>
      <c r="IB146" s="415"/>
      <c r="IC146" s="415"/>
      <c r="ID146" s="415"/>
      <c r="IE146" s="415"/>
      <c r="IF146" s="415"/>
      <c r="IG146" s="415"/>
      <c r="IH146" s="415"/>
      <c r="II146" s="415"/>
      <c r="IJ146" s="415"/>
      <c r="IK146" s="415"/>
      <c r="IL146" s="415"/>
      <c r="IM146" s="415"/>
      <c r="IN146" s="415"/>
      <c r="IO146" s="415"/>
      <c r="IP146" s="415"/>
      <c r="IQ146" s="415"/>
      <c r="IR146" s="415"/>
      <c r="IS146" s="415"/>
      <c r="IT146" s="415"/>
      <c r="IU146" s="415"/>
      <c r="IV146" s="415"/>
    </row>
    <row r="147" spans="1:256" x14ac:dyDescent="0.2">
      <c r="A147" s="420" t="s">
        <v>986</v>
      </c>
      <c r="B147" s="421"/>
      <c r="C147" s="393"/>
      <c r="D147" s="393"/>
      <c r="E147" s="422"/>
      <c r="F147" s="422"/>
      <c r="G147" s="393"/>
      <c r="H147" s="393"/>
      <c r="I147" s="422"/>
      <c r="J147" s="422"/>
      <c r="K147" s="393"/>
      <c r="L147" s="393"/>
      <c r="M147" s="393"/>
      <c r="N147" s="421"/>
    </row>
    <row r="148" spans="1:256" x14ac:dyDescent="0.2">
      <c r="A148" s="423" t="s">
        <v>987</v>
      </c>
      <c r="B148" s="421"/>
      <c r="C148" s="393"/>
      <c r="D148" s="393"/>
      <c r="E148" s="422"/>
      <c r="F148" s="422"/>
      <c r="G148" s="393"/>
      <c r="H148" s="393"/>
      <c r="I148" s="422"/>
      <c r="J148" s="422"/>
      <c r="K148" s="393"/>
      <c r="L148" s="393"/>
      <c r="M148" s="393"/>
      <c r="N148" s="421"/>
    </row>
    <row r="149" spans="1:256" x14ac:dyDescent="0.2">
      <c r="A149" s="424" t="s">
        <v>988</v>
      </c>
      <c r="B149" s="421"/>
      <c r="C149" s="393"/>
      <c r="D149" s="393"/>
      <c r="E149" s="422"/>
      <c r="F149" s="422"/>
      <c r="G149" s="393"/>
      <c r="H149" s="393"/>
      <c r="I149" s="422"/>
      <c r="J149" s="422"/>
      <c r="K149" s="393"/>
      <c r="L149" s="393"/>
      <c r="M149" s="393"/>
      <c r="N149" s="421"/>
    </row>
    <row r="150" spans="1:256" x14ac:dyDescent="0.2">
      <c r="A150" s="424" t="s">
        <v>989</v>
      </c>
      <c r="B150" s="421"/>
      <c r="C150" s="393"/>
      <c r="D150" s="393"/>
      <c r="E150" s="422"/>
      <c r="F150" s="422"/>
      <c r="G150" s="393"/>
      <c r="H150" s="393"/>
      <c r="I150" s="422"/>
      <c r="J150" s="422"/>
      <c r="K150" s="393"/>
      <c r="L150" s="393"/>
      <c r="M150" s="393"/>
      <c r="N150" s="421"/>
    </row>
    <row r="151" spans="1:256" x14ac:dyDescent="0.2">
      <c r="A151" s="425" t="s">
        <v>990</v>
      </c>
      <c r="B151" s="421"/>
      <c r="C151" s="393"/>
      <c r="D151" s="393"/>
      <c r="E151" s="422"/>
      <c r="F151" s="422"/>
      <c r="G151" s="393"/>
      <c r="H151" s="393"/>
      <c r="I151" s="422"/>
      <c r="J151" s="422"/>
      <c r="K151" s="393"/>
      <c r="L151" s="393"/>
      <c r="M151" s="393"/>
      <c r="N151" s="421"/>
    </row>
    <row r="152" spans="1:256" x14ac:dyDescent="0.2">
      <c r="A152" s="426"/>
      <c r="B152" s="427" t="s">
        <v>991</v>
      </c>
      <c r="C152" s="428"/>
      <c r="D152" s="426"/>
      <c r="E152" s="428"/>
      <c r="F152" s="428"/>
      <c r="G152" s="428"/>
      <c r="H152" s="428"/>
      <c r="I152" s="428"/>
      <c r="J152" s="428"/>
      <c r="K152" s="428"/>
    </row>
    <row r="153" spans="1:256" x14ac:dyDescent="0.2">
      <c r="A153" s="426"/>
      <c r="B153" s="427" t="s">
        <v>88</v>
      </c>
      <c r="C153" s="428"/>
      <c r="D153" s="426"/>
      <c r="E153" s="428"/>
      <c r="F153" s="428"/>
      <c r="G153" s="428"/>
      <c r="H153" s="428"/>
      <c r="I153" s="428"/>
      <c r="J153" s="428"/>
      <c r="K153" s="428"/>
      <c r="L153" s="429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1"/>
      <c r="AA153" s="421"/>
      <c r="AB153" s="421"/>
      <c r="AC153" s="421"/>
      <c r="AD153" s="421"/>
      <c r="AE153" s="421"/>
      <c r="AF153" s="421"/>
      <c r="AG153" s="421"/>
      <c r="AH153" s="421"/>
      <c r="AI153" s="421"/>
      <c r="AJ153" s="421"/>
      <c r="AK153" s="421"/>
      <c r="AL153" s="421"/>
      <c r="AM153" s="421"/>
      <c r="AN153" s="421"/>
      <c r="AO153" s="421"/>
      <c r="AP153" s="421"/>
      <c r="AQ153" s="421"/>
      <c r="AR153" s="421"/>
      <c r="AS153" s="421"/>
      <c r="AT153" s="421"/>
      <c r="AU153" s="421"/>
      <c r="AV153" s="421"/>
      <c r="AW153" s="421"/>
      <c r="AX153" s="421"/>
      <c r="AY153" s="421"/>
      <c r="AZ153" s="421"/>
      <c r="BA153" s="421"/>
      <c r="BB153" s="421"/>
      <c r="BC153" s="421"/>
      <c r="BD153" s="421"/>
      <c r="BE153" s="421"/>
      <c r="BF153" s="421"/>
      <c r="BG153" s="421"/>
      <c r="BH153" s="421"/>
      <c r="BI153" s="421"/>
      <c r="BJ153" s="421"/>
      <c r="BK153" s="421"/>
      <c r="BL153" s="421"/>
      <c r="BM153" s="421"/>
      <c r="BN153" s="421"/>
      <c r="BO153" s="421"/>
      <c r="BP153" s="421"/>
      <c r="BQ153" s="421"/>
      <c r="BR153" s="421"/>
      <c r="BS153" s="421"/>
      <c r="BT153" s="421"/>
      <c r="BU153" s="421"/>
      <c r="BV153" s="421"/>
      <c r="BW153" s="421"/>
      <c r="BX153" s="421"/>
      <c r="BY153" s="421"/>
      <c r="BZ153" s="421"/>
      <c r="CA153" s="421"/>
      <c r="CB153" s="421"/>
      <c r="CC153" s="421"/>
      <c r="CD153" s="421"/>
      <c r="CE153" s="421"/>
      <c r="CF153" s="421"/>
      <c r="CG153" s="421"/>
      <c r="CH153" s="421"/>
      <c r="CI153" s="421"/>
      <c r="CJ153" s="421"/>
      <c r="CK153" s="421"/>
      <c r="CL153" s="421"/>
      <c r="CM153" s="421"/>
      <c r="CN153" s="421"/>
      <c r="CO153" s="421"/>
      <c r="CP153" s="421"/>
      <c r="CQ153" s="421"/>
      <c r="CR153" s="421"/>
      <c r="CS153" s="421"/>
      <c r="CT153" s="421"/>
      <c r="CU153" s="421"/>
      <c r="CV153" s="421"/>
      <c r="CW153" s="421"/>
      <c r="CX153" s="421"/>
      <c r="CY153" s="421"/>
      <c r="CZ153" s="421"/>
      <c r="DA153" s="421"/>
      <c r="DB153" s="421"/>
      <c r="DC153" s="421"/>
      <c r="DD153" s="421"/>
      <c r="DE153" s="421"/>
      <c r="DF153" s="421"/>
      <c r="DG153" s="421"/>
      <c r="DH153" s="421"/>
      <c r="DI153" s="421"/>
      <c r="DJ153" s="421"/>
      <c r="DK153" s="421"/>
      <c r="DL153" s="421"/>
      <c r="DM153" s="421"/>
      <c r="DN153" s="421"/>
      <c r="DO153" s="421"/>
      <c r="DP153" s="421"/>
      <c r="DQ153" s="421"/>
      <c r="DR153" s="421"/>
      <c r="DS153" s="421"/>
      <c r="DT153" s="421"/>
      <c r="DU153" s="421"/>
      <c r="DV153" s="421"/>
      <c r="DW153" s="421"/>
      <c r="DX153" s="421"/>
      <c r="DY153" s="421"/>
      <c r="DZ153" s="421"/>
      <c r="EA153" s="421"/>
      <c r="EB153" s="421"/>
      <c r="EC153" s="421"/>
      <c r="ED153" s="421"/>
      <c r="EE153" s="421"/>
      <c r="EF153" s="421"/>
      <c r="EG153" s="421"/>
      <c r="EH153" s="421"/>
      <c r="EI153" s="421"/>
      <c r="EJ153" s="421"/>
      <c r="EK153" s="421"/>
      <c r="EL153" s="421"/>
      <c r="EM153" s="421"/>
      <c r="EN153" s="421"/>
      <c r="EO153" s="421"/>
      <c r="EP153" s="421"/>
      <c r="EQ153" s="421"/>
      <c r="ER153" s="421"/>
      <c r="ES153" s="421"/>
      <c r="ET153" s="421"/>
      <c r="EU153" s="421"/>
      <c r="EV153" s="421"/>
      <c r="EW153" s="421"/>
      <c r="EX153" s="421"/>
      <c r="EY153" s="421"/>
      <c r="EZ153" s="421"/>
      <c r="FA153" s="421"/>
      <c r="FB153" s="421"/>
      <c r="FC153" s="421"/>
      <c r="FD153" s="421"/>
      <c r="FE153" s="421"/>
      <c r="FF153" s="421"/>
      <c r="FG153" s="421"/>
      <c r="FH153" s="421"/>
      <c r="FI153" s="421"/>
      <c r="FJ153" s="421"/>
      <c r="FK153" s="421"/>
      <c r="FL153" s="421"/>
      <c r="FM153" s="421"/>
      <c r="FN153" s="421"/>
      <c r="FO153" s="421"/>
      <c r="FP153" s="421"/>
      <c r="FQ153" s="421"/>
      <c r="FR153" s="421"/>
      <c r="FS153" s="421"/>
      <c r="FT153" s="421"/>
      <c r="FU153" s="421"/>
      <c r="FV153" s="421"/>
      <c r="FW153" s="421"/>
      <c r="FX153" s="421"/>
      <c r="FY153" s="421"/>
      <c r="FZ153" s="421"/>
      <c r="GA153" s="421"/>
      <c r="GB153" s="421"/>
      <c r="GC153" s="421"/>
      <c r="GD153" s="421"/>
      <c r="GE153" s="421"/>
      <c r="GF153" s="421"/>
      <c r="GG153" s="421"/>
      <c r="GH153" s="421"/>
      <c r="GI153" s="421"/>
      <c r="GJ153" s="421"/>
      <c r="GK153" s="421"/>
      <c r="GL153" s="421"/>
      <c r="GM153" s="421"/>
      <c r="GN153" s="421"/>
      <c r="GO153" s="421"/>
      <c r="GP153" s="421"/>
      <c r="GQ153" s="421"/>
      <c r="GR153" s="421"/>
      <c r="GS153" s="421"/>
      <c r="GT153" s="421"/>
      <c r="GU153" s="421"/>
      <c r="GV153" s="421"/>
      <c r="GW153" s="421"/>
      <c r="GX153" s="421"/>
      <c r="GY153" s="421"/>
      <c r="GZ153" s="421"/>
      <c r="HA153" s="421"/>
      <c r="HB153" s="421"/>
      <c r="HC153" s="421"/>
      <c r="HD153" s="421"/>
      <c r="HE153" s="421"/>
      <c r="HF153" s="421"/>
      <c r="HG153" s="421"/>
      <c r="HH153" s="421"/>
      <c r="HI153" s="421"/>
      <c r="HJ153" s="421"/>
      <c r="HK153" s="421"/>
      <c r="HL153" s="421"/>
      <c r="HM153" s="421"/>
      <c r="HN153" s="421"/>
      <c r="HO153" s="421"/>
      <c r="HP153" s="421"/>
      <c r="HQ153" s="421"/>
      <c r="HR153" s="421"/>
      <c r="HS153" s="421"/>
      <c r="HT153" s="421"/>
      <c r="HU153" s="421"/>
      <c r="HV153" s="421"/>
      <c r="HW153" s="421"/>
      <c r="HX153" s="421"/>
      <c r="HY153" s="421"/>
      <c r="HZ153" s="421"/>
      <c r="IA153" s="421"/>
      <c r="IB153" s="421"/>
      <c r="IC153" s="421"/>
      <c r="ID153" s="421"/>
      <c r="IE153" s="421"/>
      <c r="IF153" s="421"/>
      <c r="IG153" s="421"/>
      <c r="IH153" s="421"/>
      <c r="II153" s="421"/>
      <c r="IJ153" s="421"/>
      <c r="IK153" s="421"/>
      <c r="IL153" s="421"/>
      <c r="IM153" s="421"/>
      <c r="IN153" s="421"/>
      <c r="IO153" s="421"/>
      <c r="IP153" s="421"/>
      <c r="IQ153" s="421"/>
      <c r="IR153" s="421"/>
      <c r="IS153" s="421"/>
      <c r="IT153" s="421"/>
      <c r="IU153" s="421"/>
      <c r="IV153" s="421"/>
    </row>
    <row r="154" spans="1:256" x14ac:dyDescent="0.2">
      <c r="A154" s="426" t="s">
        <v>992</v>
      </c>
      <c r="B154" s="426" t="s">
        <v>993</v>
      </c>
      <c r="C154" s="428"/>
      <c r="D154" s="426"/>
      <c r="E154" s="428"/>
      <c r="F154" s="428"/>
      <c r="G154" s="428"/>
      <c r="H154" s="428"/>
      <c r="I154" s="428"/>
      <c r="J154" s="428"/>
      <c r="K154" s="428"/>
    </row>
    <row r="155" spans="1:256" x14ac:dyDescent="0.2">
      <c r="A155" s="426" t="s">
        <v>994</v>
      </c>
      <c r="B155" s="426" t="s">
        <v>995</v>
      </c>
      <c r="C155" s="428"/>
      <c r="D155" s="426"/>
      <c r="E155" s="428"/>
      <c r="F155" s="428"/>
      <c r="G155" s="428"/>
      <c r="H155" s="428"/>
      <c r="I155" s="428"/>
      <c r="J155" s="428"/>
      <c r="K155" s="428"/>
    </row>
    <row r="156" spans="1:256" x14ac:dyDescent="0.2">
      <c r="A156" s="426" t="s">
        <v>996</v>
      </c>
      <c r="B156" s="426" t="s">
        <v>997</v>
      </c>
      <c r="C156" s="428"/>
      <c r="D156" s="426"/>
      <c r="E156" s="428"/>
      <c r="F156" s="428"/>
      <c r="G156" s="428"/>
      <c r="H156" s="428"/>
      <c r="I156" s="428"/>
      <c r="J156" s="428"/>
      <c r="K156" s="428"/>
    </row>
    <row r="157" spans="1:256" x14ac:dyDescent="0.2">
      <c r="A157" s="426" t="s">
        <v>998</v>
      </c>
      <c r="B157" s="426" t="s">
        <v>999</v>
      </c>
      <c r="C157" s="428"/>
      <c r="D157" s="426"/>
      <c r="E157" s="428"/>
      <c r="F157" s="428"/>
      <c r="G157" s="428"/>
      <c r="H157" s="428"/>
      <c r="I157" s="428"/>
      <c r="J157" s="428"/>
      <c r="K157" s="428"/>
    </row>
    <row r="158" spans="1:256" x14ac:dyDescent="0.2">
      <c r="A158" s="426" t="s">
        <v>1000</v>
      </c>
      <c r="B158" s="426" t="s">
        <v>1001</v>
      </c>
      <c r="C158" s="428"/>
      <c r="D158" s="426"/>
      <c r="E158" s="428"/>
      <c r="F158" s="428"/>
      <c r="G158" s="428"/>
      <c r="H158" s="428"/>
      <c r="I158" s="428"/>
      <c r="J158" s="428"/>
      <c r="K158" s="428"/>
    </row>
    <row r="159" spans="1:256" x14ac:dyDescent="0.2">
      <c r="A159" s="426"/>
      <c r="B159" s="426"/>
      <c r="C159" s="428"/>
      <c r="D159" s="426"/>
      <c r="E159" s="428"/>
      <c r="F159" s="428"/>
      <c r="G159" s="428"/>
      <c r="H159" s="428"/>
      <c r="I159" s="428"/>
      <c r="J159" s="428"/>
      <c r="K159" s="428"/>
      <c r="L159" s="317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  <c r="X159" s="293"/>
      <c r="Y159" s="293"/>
      <c r="Z159" s="293"/>
      <c r="AA159" s="293"/>
      <c r="AB159" s="293"/>
      <c r="AC159" s="293"/>
      <c r="AD159" s="293"/>
      <c r="AE159" s="293"/>
      <c r="AF159" s="293"/>
      <c r="AG159" s="293"/>
      <c r="AH159" s="293"/>
      <c r="AI159" s="293"/>
      <c r="AJ159" s="293"/>
      <c r="AK159" s="293"/>
      <c r="AL159" s="293"/>
      <c r="AM159" s="293"/>
      <c r="AN159" s="293"/>
      <c r="AO159" s="293"/>
      <c r="AP159" s="293"/>
      <c r="AQ159" s="293"/>
      <c r="AR159" s="293"/>
      <c r="AS159" s="293"/>
      <c r="AT159" s="293"/>
      <c r="AU159" s="293"/>
      <c r="AV159" s="293"/>
      <c r="AW159" s="293"/>
      <c r="AX159" s="293"/>
      <c r="AY159" s="293"/>
      <c r="AZ159" s="293"/>
      <c r="BA159" s="293"/>
      <c r="BB159" s="293"/>
      <c r="BC159" s="293"/>
      <c r="BD159" s="293"/>
      <c r="BE159" s="293"/>
      <c r="BF159" s="293"/>
      <c r="BG159" s="293"/>
      <c r="BH159" s="293"/>
      <c r="BI159" s="293"/>
      <c r="BJ159" s="293"/>
      <c r="BK159" s="293"/>
      <c r="BL159" s="293"/>
      <c r="BM159" s="293"/>
      <c r="BN159" s="293"/>
      <c r="BO159" s="293"/>
      <c r="BP159" s="293"/>
      <c r="BQ159" s="293"/>
      <c r="BR159" s="293"/>
      <c r="BS159" s="293"/>
      <c r="BT159" s="293"/>
      <c r="BU159" s="293"/>
      <c r="BV159" s="293"/>
      <c r="BW159" s="293"/>
      <c r="BX159" s="293"/>
      <c r="BY159" s="293"/>
      <c r="BZ159" s="293"/>
      <c r="CA159" s="293"/>
      <c r="CB159" s="293"/>
      <c r="CC159" s="293"/>
      <c r="CD159" s="293"/>
      <c r="CE159" s="293"/>
      <c r="CF159" s="293"/>
      <c r="CG159" s="293"/>
      <c r="CH159" s="293"/>
      <c r="CI159" s="293"/>
      <c r="CJ159" s="293"/>
      <c r="CK159" s="293"/>
      <c r="CL159" s="293"/>
      <c r="CM159" s="293"/>
      <c r="CN159" s="293"/>
      <c r="CO159" s="293"/>
      <c r="CP159" s="293"/>
      <c r="CQ159" s="293"/>
      <c r="CR159" s="293"/>
      <c r="CS159" s="293"/>
      <c r="CT159" s="293"/>
      <c r="CU159" s="293"/>
      <c r="CV159" s="293"/>
      <c r="CW159" s="293"/>
      <c r="CX159" s="293"/>
      <c r="CY159" s="293"/>
      <c r="CZ159" s="293"/>
      <c r="DA159" s="293"/>
      <c r="DB159" s="293"/>
      <c r="DC159" s="293"/>
      <c r="DD159" s="293"/>
      <c r="DE159" s="293"/>
      <c r="DF159" s="293"/>
      <c r="DG159" s="293"/>
      <c r="DH159" s="293"/>
      <c r="DI159" s="293"/>
      <c r="DJ159" s="293"/>
      <c r="DK159" s="293"/>
      <c r="DL159" s="293"/>
      <c r="DM159" s="293"/>
      <c r="DN159" s="293"/>
      <c r="DO159" s="293"/>
      <c r="DP159" s="293"/>
      <c r="DQ159" s="293"/>
      <c r="DR159" s="293"/>
      <c r="DS159" s="293"/>
      <c r="DT159" s="293"/>
      <c r="DU159" s="293"/>
      <c r="DV159" s="293"/>
      <c r="DW159" s="293"/>
      <c r="DX159" s="293"/>
      <c r="DY159" s="293"/>
      <c r="DZ159" s="293"/>
      <c r="EA159" s="293"/>
      <c r="EB159" s="293"/>
      <c r="EC159" s="293"/>
      <c r="ED159" s="293"/>
      <c r="EE159" s="293"/>
      <c r="EF159" s="293"/>
      <c r="EG159" s="293"/>
      <c r="EH159" s="293"/>
      <c r="EI159" s="293"/>
      <c r="EJ159" s="293"/>
      <c r="EK159" s="293"/>
      <c r="EL159" s="293"/>
      <c r="EM159" s="293"/>
      <c r="EN159" s="293"/>
      <c r="EO159" s="293"/>
      <c r="EP159" s="293"/>
      <c r="EQ159" s="293"/>
      <c r="ER159" s="293"/>
      <c r="ES159" s="293"/>
      <c r="ET159" s="293"/>
      <c r="EU159" s="293"/>
      <c r="EV159" s="293"/>
      <c r="EW159" s="293"/>
      <c r="EX159" s="293"/>
      <c r="EY159" s="293"/>
      <c r="EZ159" s="293"/>
      <c r="FA159" s="293"/>
      <c r="FB159" s="293"/>
      <c r="FC159" s="293"/>
      <c r="FD159" s="293"/>
      <c r="FE159" s="293"/>
      <c r="FF159" s="293"/>
      <c r="FG159" s="293"/>
      <c r="FH159" s="293"/>
      <c r="FI159" s="293"/>
      <c r="FJ159" s="293"/>
      <c r="FK159" s="293"/>
      <c r="FL159" s="293"/>
      <c r="FM159" s="293"/>
      <c r="FN159" s="293"/>
      <c r="FO159" s="293"/>
      <c r="FP159" s="293"/>
      <c r="FQ159" s="293"/>
      <c r="FR159" s="293"/>
      <c r="FS159" s="293"/>
      <c r="FT159" s="293"/>
      <c r="FU159" s="293"/>
      <c r="FV159" s="293"/>
      <c r="FW159" s="293"/>
      <c r="FX159" s="293"/>
      <c r="FY159" s="293"/>
      <c r="FZ159" s="293"/>
      <c r="GA159" s="293"/>
      <c r="GB159" s="293"/>
      <c r="GC159" s="293"/>
      <c r="GD159" s="293"/>
      <c r="GE159" s="293"/>
      <c r="GF159" s="293"/>
      <c r="GG159" s="293"/>
      <c r="GH159" s="293"/>
      <c r="GI159" s="293"/>
      <c r="GJ159" s="293"/>
      <c r="GK159" s="293"/>
      <c r="GL159" s="293"/>
      <c r="GM159" s="293"/>
      <c r="GN159" s="293"/>
      <c r="GO159" s="293"/>
      <c r="GP159" s="293"/>
      <c r="GQ159" s="293"/>
      <c r="GR159" s="293"/>
      <c r="GS159" s="293"/>
      <c r="GT159" s="293"/>
      <c r="GU159" s="293"/>
      <c r="GV159" s="293"/>
      <c r="GW159" s="293"/>
      <c r="GX159" s="293"/>
      <c r="GY159" s="293"/>
      <c r="GZ159" s="293"/>
      <c r="HA159" s="293"/>
      <c r="HB159" s="293"/>
      <c r="HC159" s="293"/>
      <c r="HD159" s="293"/>
      <c r="HE159" s="293"/>
      <c r="HF159" s="293"/>
      <c r="HG159" s="293"/>
      <c r="HH159" s="293"/>
      <c r="HI159" s="293"/>
      <c r="HJ159" s="293"/>
      <c r="HK159" s="293"/>
      <c r="HL159" s="293"/>
      <c r="HM159" s="293"/>
      <c r="HN159" s="293"/>
      <c r="HO159" s="293"/>
      <c r="HP159" s="293"/>
      <c r="HQ159" s="293"/>
      <c r="HR159" s="293"/>
      <c r="HS159" s="293"/>
      <c r="HT159" s="293"/>
      <c r="HU159" s="293"/>
      <c r="HV159" s="293"/>
      <c r="HW159" s="293"/>
      <c r="HX159" s="293"/>
      <c r="HY159" s="293"/>
      <c r="HZ159" s="293"/>
      <c r="IA159" s="293"/>
      <c r="IB159" s="293"/>
      <c r="IC159" s="293"/>
      <c r="ID159" s="293"/>
      <c r="IE159" s="293"/>
      <c r="IF159" s="293"/>
      <c r="IG159" s="293"/>
      <c r="IH159" s="293"/>
      <c r="II159" s="293"/>
      <c r="IJ159" s="293"/>
      <c r="IK159" s="293"/>
      <c r="IL159" s="293"/>
      <c r="IM159" s="293"/>
      <c r="IN159" s="293"/>
      <c r="IO159" s="293"/>
      <c r="IP159" s="293"/>
      <c r="IQ159" s="293"/>
      <c r="IR159" s="293"/>
      <c r="IS159" s="293"/>
      <c r="IT159" s="293"/>
      <c r="IU159" s="293"/>
      <c r="IV159" s="293"/>
    </row>
    <row r="160" spans="1:256" x14ac:dyDescent="0.2">
      <c r="A160" s="426" t="s">
        <v>1002</v>
      </c>
      <c r="B160" s="426" t="s">
        <v>1003</v>
      </c>
      <c r="C160" s="428"/>
      <c r="D160" s="426"/>
      <c r="E160" s="428"/>
      <c r="F160" s="428"/>
      <c r="G160" s="428"/>
      <c r="H160" s="428"/>
      <c r="I160" s="428"/>
      <c r="J160" s="428"/>
      <c r="K160" s="428"/>
      <c r="L160" s="317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93"/>
      <c r="AK160" s="293"/>
      <c r="AL160" s="293"/>
      <c r="AM160" s="293"/>
      <c r="AN160" s="293"/>
      <c r="AO160" s="293"/>
      <c r="AP160" s="293"/>
      <c r="AQ160" s="293"/>
      <c r="AR160" s="293"/>
      <c r="AS160" s="293"/>
      <c r="AT160" s="293"/>
      <c r="AU160" s="293"/>
      <c r="AV160" s="293"/>
      <c r="AW160" s="293"/>
      <c r="AX160" s="293"/>
      <c r="AY160" s="293"/>
      <c r="AZ160" s="293"/>
      <c r="BA160" s="293"/>
      <c r="BB160" s="293"/>
      <c r="BC160" s="293"/>
      <c r="BD160" s="293"/>
      <c r="BE160" s="293"/>
      <c r="BF160" s="293"/>
      <c r="BG160" s="293"/>
      <c r="BH160" s="293"/>
      <c r="BI160" s="293"/>
      <c r="BJ160" s="293"/>
      <c r="BK160" s="293"/>
      <c r="BL160" s="293"/>
      <c r="BM160" s="293"/>
      <c r="BN160" s="293"/>
      <c r="BO160" s="293"/>
      <c r="BP160" s="293"/>
      <c r="BQ160" s="293"/>
      <c r="BR160" s="293"/>
      <c r="BS160" s="293"/>
      <c r="BT160" s="293"/>
      <c r="BU160" s="293"/>
      <c r="BV160" s="293"/>
      <c r="BW160" s="293"/>
      <c r="BX160" s="293"/>
      <c r="BY160" s="293"/>
      <c r="BZ160" s="293"/>
      <c r="CA160" s="293"/>
      <c r="CB160" s="293"/>
      <c r="CC160" s="293"/>
      <c r="CD160" s="293"/>
      <c r="CE160" s="293"/>
      <c r="CF160" s="293"/>
      <c r="CG160" s="293"/>
      <c r="CH160" s="293"/>
      <c r="CI160" s="293"/>
      <c r="CJ160" s="293"/>
      <c r="CK160" s="293"/>
      <c r="CL160" s="293"/>
      <c r="CM160" s="293"/>
      <c r="CN160" s="293"/>
      <c r="CO160" s="293"/>
      <c r="CP160" s="293"/>
      <c r="CQ160" s="293"/>
      <c r="CR160" s="293"/>
      <c r="CS160" s="293"/>
      <c r="CT160" s="293"/>
      <c r="CU160" s="293"/>
      <c r="CV160" s="293"/>
      <c r="CW160" s="293"/>
      <c r="CX160" s="293"/>
      <c r="CY160" s="293"/>
      <c r="CZ160" s="293"/>
      <c r="DA160" s="293"/>
      <c r="DB160" s="293"/>
      <c r="DC160" s="293"/>
      <c r="DD160" s="293"/>
      <c r="DE160" s="293"/>
      <c r="DF160" s="293"/>
      <c r="DG160" s="293"/>
      <c r="DH160" s="293"/>
      <c r="DI160" s="293"/>
      <c r="DJ160" s="293"/>
      <c r="DK160" s="293"/>
      <c r="DL160" s="293"/>
      <c r="DM160" s="293"/>
      <c r="DN160" s="293"/>
      <c r="DO160" s="293"/>
      <c r="DP160" s="293"/>
      <c r="DQ160" s="293"/>
      <c r="DR160" s="293"/>
      <c r="DS160" s="293"/>
      <c r="DT160" s="293"/>
      <c r="DU160" s="293"/>
      <c r="DV160" s="293"/>
      <c r="DW160" s="293"/>
      <c r="DX160" s="293"/>
      <c r="DY160" s="293"/>
      <c r="DZ160" s="293"/>
      <c r="EA160" s="293"/>
      <c r="EB160" s="293"/>
      <c r="EC160" s="293"/>
      <c r="ED160" s="293"/>
      <c r="EE160" s="293"/>
      <c r="EF160" s="293"/>
      <c r="EG160" s="293"/>
      <c r="EH160" s="293"/>
      <c r="EI160" s="293"/>
      <c r="EJ160" s="293"/>
      <c r="EK160" s="293"/>
      <c r="EL160" s="293"/>
      <c r="EM160" s="293"/>
      <c r="EN160" s="293"/>
      <c r="EO160" s="293"/>
      <c r="EP160" s="293"/>
      <c r="EQ160" s="293"/>
      <c r="ER160" s="293"/>
      <c r="ES160" s="293"/>
      <c r="ET160" s="293"/>
      <c r="EU160" s="293"/>
      <c r="EV160" s="293"/>
      <c r="EW160" s="293"/>
      <c r="EX160" s="293"/>
      <c r="EY160" s="293"/>
      <c r="EZ160" s="293"/>
      <c r="FA160" s="293"/>
      <c r="FB160" s="293"/>
      <c r="FC160" s="293"/>
      <c r="FD160" s="293"/>
      <c r="FE160" s="293"/>
      <c r="FF160" s="293"/>
      <c r="FG160" s="293"/>
      <c r="FH160" s="293"/>
      <c r="FI160" s="293"/>
      <c r="FJ160" s="293"/>
      <c r="FK160" s="293"/>
      <c r="FL160" s="293"/>
      <c r="FM160" s="293"/>
      <c r="FN160" s="293"/>
      <c r="FO160" s="293"/>
      <c r="FP160" s="293"/>
      <c r="FQ160" s="293"/>
      <c r="FR160" s="293"/>
      <c r="FS160" s="293"/>
      <c r="FT160" s="293"/>
      <c r="FU160" s="293"/>
      <c r="FV160" s="293"/>
      <c r="FW160" s="293"/>
      <c r="FX160" s="293"/>
      <c r="FY160" s="293"/>
      <c r="FZ160" s="293"/>
      <c r="GA160" s="293"/>
      <c r="GB160" s="293"/>
      <c r="GC160" s="293"/>
      <c r="GD160" s="293"/>
      <c r="GE160" s="293"/>
      <c r="GF160" s="293"/>
      <c r="GG160" s="293"/>
      <c r="GH160" s="293"/>
      <c r="GI160" s="293"/>
      <c r="GJ160" s="293"/>
      <c r="GK160" s="293"/>
      <c r="GL160" s="293"/>
      <c r="GM160" s="293"/>
      <c r="GN160" s="293"/>
      <c r="GO160" s="293"/>
      <c r="GP160" s="293"/>
      <c r="GQ160" s="293"/>
      <c r="GR160" s="293"/>
      <c r="GS160" s="293"/>
      <c r="GT160" s="293"/>
      <c r="GU160" s="293"/>
      <c r="GV160" s="293"/>
      <c r="GW160" s="293"/>
      <c r="GX160" s="293"/>
      <c r="GY160" s="293"/>
      <c r="GZ160" s="293"/>
      <c r="HA160" s="293"/>
      <c r="HB160" s="293"/>
      <c r="HC160" s="293"/>
      <c r="HD160" s="293"/>
      <c r="HE160" s="293"/>
      <c r="HF160" s="293"/>
      <c r="HG160" s="293"/>
      <c r="HH160" s="293"/>
      <c r="HI160" s="293"/>
      <c r="HJ160" s="293"/>
      <c r="HK160" s="293"/>
      <c r="HL160" s="293"/>
      <c r="HM160" s="293"/>
      <c r="HN160" s="293"/>
      <c r="HO160" s="293"/>
      <c r="HP160" s="293"/>
      <c r="HQ160" s="293"/>
      <c r="HR160" s="293"/>
      <c r="HS160" s="293"/>
      <c r="HT160" s="293"/>
      <c r="HU160" s="293"/>
      <c r="HV160" s="293"/>
      <c r="HW160" s="293"/>
      <c r="HX160" s="293"/>
      <c r="HY160" s="293"/>
      <c r="HZ160" s="293"/>
      <c r="IA160" s="293"/>
      <c r="IB160" s="293"/>
      <c r="IC160" s="293"/>
      <c r="ID160" s="293"/>
      <c r="IE160" s="293"/>
      <c r="IF160" s="293"/>
      <c r="IG160" s="293"/>
      <c r="IH160" s="293"/>
      <c r="II160" s="293"/>
      <c r="IJ160" s="293"/>
      <c r="IK160" s="293"/>
      <c r="IL160" s="293"/>
      <c r="IM160" s="293"/>
      <c r="IN160" s="293"/>
      <c r="IO160" s="293"/>
      <c r="IP160" s="293"/>
      <c r="IQ160" s="293"/>
      <c r="IR160" s="293"/>
      <c r="IS160" s="293"/>
      <c r="IT160" s="293"/>
      <c r="IU160" s="293"/>
      <c r="IV160" s="293"/>
    </row>
    <row r="161" spans="1:256" x14ac:dyDescent="0.2">
      <c r="A161" s="426" t="s">
        <v>1004</v>
      </c>
      <c r="B161" s="426" t="s">
        <v>1005</v>
      </c>
      <c r="C161" s="428"/>
      <c r="D161" s="426"/>
      <c r="E161" s="428"/>
      <c r="F161" s="428"/>
      <c r="G161" s="428"/>
      <c r="H161" s="428"/>
      <c r="I161" s="428"/>
      <c r="J161" s="428"/>
      <c r="K161" s="428"/>
      <c r="L161" s="317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3"/>
      <c r="AW161" s="293"/>
      <c r="AX161" s="293"/>
      <c r="AY161" s="293"/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  <c r="BJ161" s="293"/>
      <c r="BK161" s="293"/>
      <c r="BL161" s="293"/>
      <c r="BM161" s="293"/>
      <c r="BN161" s="293"/>
      <c r="BO161" s="293"/>
      <c r="BP161" s="293"/>
      <c r="BQ161" s="293"/>
      <c r="BR161" s="293"/>
      <c r="BS161" s="293"/>
      <c r="BT161" s="293"/>
      <c r="BU161" s="293"/>
      <c r="BV161" s="293"/>
      <c r="BW161" s="293"/>
      <c r="BX161" s="293"/>
      <c r="BY161" s="293"/>
      <c r="BZ161" s="293"/>
      <c r="CA161" s="293"/>
      <c r="CB161" s="293"/>
      <c r="CC161" s="293"/>
      <c r="CD161" s="293"/>
      <c r="CE161" s="293"/>
      <c r="CF161" s="293"/>
      <c r="CG161" s="293"/>
      <c r="CH161" s="293"/>
      <c r="CI161" s="293"/>
      <c r="CJ161" s="293"/>
      <c r="CK161" s="293"/>
      <c r="CL161" s="293"/>
      <c r="CM161" s="293"/>
      <c r="CN161" s="293"/>
      <c r="CO161" s="293"/>
      <c r="CP161" s="293"/>
      <c r="CQ161" s="293"/>
      <c r="CR161" s="293"/>
      <c r="CS161" s="293"/>
      <c r="CT161" s="293"/>
      <c r="CU161" s="293"/>
      <c r="CV161" s="293"/>
      <c r="CW161" s="293"/>
      <c r="CX161" s="293"/>
      <c r="CY161" s="293"/>
      <c r="CZ161" s="293"/>
      <c r="DA161" s="293"/>
      <c r="DB161" s="293"/>
      <c r="DC161" s="293"/>
      <c r="DD161" s="293"/>
      <c r="DE161" s="293"/>
      <c r="DF161" s="293"/>
      <c r="DG161" s="293"/>
      <c r="DH161" s="293"/>
      <c r="DI161" s="293"/>
      <c r="DJ161" s="293"/>
      <c r="DK161" s="293"/>
      <c r="DL161" s="293"/>
      <c r="DM161" s="293"/>
      <c r="DN161" s="293"/>
      <c r="DO161" s="293"/>
      <c r="DP161" s="293"/>
      <c r="DQ161" s="293"/>
      <c r="DR161" s="293"/>
      <c r="DS161" s="293"/>
      <c r="DT161" s="293"/>
      <c r="DU161" s="293"/>
      <c r="DV161" s="293"/>
      <c r="DW161" s="293"/>
      <c r="DX161" s="293"/>
      <c r="DY161" s="293"/>
      <c r="DZ161" s="293"/>
      <c r="EA161" s="293"/>
      <c r="EB161" s="293"/>
      <c r="EC161" s="293"/>
      <c r="ED161" s="293"/>
      <c r="EE161" s="293"/>
      <c r="EF161" s="293"/>
      <c r="EG161" s="293"/>
      <c r="EH161" s="293"/>
      <c r="EI161" s="293"/>
      <c r="EJ161" s="293"/>
      <c r="EK161" s="293"/>
      <c r="EL161" s="293"/>
      <c r="EM161" s="293"/>
      <c r="EN161" s="293"/>
      <c r="EO161" s="293"/>
      <c r="EP161" s="293"/>
      <c r="EQ161" s="293"/>
      <c r="ER161" s="293"/>
      <c r="ES161" s="293"/>
      <c r="ET161" s="293"/>
      <c r="EU161" s="293"/>
      <c r="EV161" s="293"/>
      <c r="EW161" s="293"/>
      <c r="EX161" s="293"/>
      <c r="EY161" s="293"/>
      <c r="EZ161" s="293"/>
      <c r="FA161" s="293"/>
      <c r="FB161" s="293"/>
      <c r="FC161" s="293"/>
      <c r="FD161" s="293"/>
      <c r="FE161" s="293"/>
      <c r="FF161" s="293"/>
      <c r="FG161" s="293"/>
      <c r="FH161" s="293"/>
      <c r="FI161" s="293"/>
      <c r="FJ161" s="293"/>
      <c r="FK161" s="293"/>
      <c r="FL161" s="293"/>
      <c r="FM161" s="293"/>
      <c r="FN161" s="293"/>
      <c r="FO161" s="293"/>
      <c r="FP161" s="293"/>
      <c r="FQ161" s="293"/>
      <c r="FR161" s="293"/>
      <c r="FS161" s="293"/>
      <c r="FT161" s="293"/>
      <c r="FU161" s="293"/>
      <c r="FV161" s="293"/>
      <c r="FW161" s="293"/>
      <c r="FX161" s="293"/>
      <c r="FY161" s="293"/>
      <c r="FZ161" s="293"/>
      <c r="GA161" s="293"/>
      <c r="GB161" s="293"/>
      <c r="GC161" s="293"/>
      <c r="GD161" s="293"/>
      <c r="GE161" s="293"/>
      <c r="GF161" s="293"/>
      <c r="GG161" s="293"/>
      <c r="GH161" s="293"/>
      <c r="GI161" s="293"/>
      <c r="GJ161" s="293"/>
      <c r="GK161" s="293"/>
      <c r="GL161" s="293"/>
      <c r="GM161" s="293"/>
      <c r="GN161" s="293"/>
      <c r="GO161" s="293"/>
      <c r="GP161" s="293"/>
      <c r="GQ161" s="293"/>
      <c r="GR161" s="293"/>
      <c r="GS161" s="293"/>
      <c r="GT161" s="293"/>
      <c r="GU161" s="293"/>
      <c r="GV161" s="293"/>
      <c r="GW161" s="293"/>
      <c r="GX161" s="293"/>
      <c r="GY161" s="293"/>
      <c r="GZ161" s="293"/>
      <c r="HA161" s="293"/>
      <c r="HB161" s="293"/>
      <c r="HC161" s="293"/>
      <c r="HD161" s="293"/>
      <c r="HE161" s="293"/>
      <c r="HF161" s="293"/>
      <c r="HG161" s="293"/>
      <c r="HH161" s="293"/>
      <c r="HI161" s="293"/>
      <c r="HJ161" s="293"/>
      <c r="HK161" s="293"/>
      <c r="HL161" s="293"/>
      <c r="HM161" s="293"/>
      <c r="HN161" s="293"/>
      <c r="HO161" s="293"/>
      <c r="HP161" s="293"/>
      <c r="HQ161" s="293"/>
      <c r="HR161" s="293"/>
      <c r="HS161" s="293"/>
      <c r="HT161" s="293"/>
      <c r="HU161" s="293"/>
      <c r="HV161" s="293"/>
      <c r="HW161" s="293"/>
      <c r="HX161" s="293"/>
      <c r="HY161" s="293"/>
      <c r="HZ161" s="293"/>
      <c r="IA161" s="293"/>
      <c r="IB161" s="293"/>
      <c r="IC161" s="293"/>
      <c r="ID161" s="293"/>
      <c r="IE161" s="293"/>
      <c r="IF161" s="293"/>
      <c r="IG161" s="293"/>
      <c r="IH161" s="293"/>
      <c r="II161" s="293"/>
      <c r="IJ161" s="293"/>
      <c r="IK161" s="293"/>
      <c r="IL161" s="293"/>
      <c r="IM161" s="293"/>
      <c r="IN161" s="293"/>
      <c r="IO161" s="293"/>
      <c r="IP161" s="293"/>
      <c r="IQ161" s="293"/>
      <c r="IR161" s="293"/>
      <c r="IS161" s="293"/>
      <c r="IT161" s="293"/>
      <c r="IU161" s="293"/>
      <c r="IV161" s="293"/>
    </row>
    <row r="162" spans="1:256" x14ac:dyDescent="0.2">
      <c r="A162" s="426" t="s">
        <v>1006</v>
      </c>
      <c r="B162" s="426" t="s">
        <v>1007</v>
      </c>
      <c r="C162" s="428"/>
      <c r="D162" s="426"/>
      <c r="E162" s="428"/>
      <c r="F162" s="428"/>
      <c r="G162" s="428"/>
      <c r="H162" s="428"/>
      <c r="I162" s="428"/>
      <c r="J162" s="428"/>
      <c r="K162" s="428"/>
      <c r="L162" s="317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293"/>
      <c r="AL162" s="293"/>
      <c r="AM162" s="293"/>
      <c r="AN162" s="293"/>
      <c r="AO162" s="293"/>
      <c r="AP162" s="293"/>
      <c r="AQ162" s="293"/>
      <c r="AR162" s="293"/>
      <c r="AS162" s="293"/>
      <c r="AT162" s="293"/>
      <c r="AU162" s="293"/>
      <c r="AV162" s="293"/>
      <c r="AW162" s="293"/>
      <c r="AX162" s="293"/>
      <c r="AY162" s="293"/>
      <c r="AZ162" s="293"/>
      <c r="BA162" s="293"/>
      <c r="BB162" s="293"/>
      <c r="BC162" s="293"/>
      <c r="BD162" s="293"/>
      <c r="BE162" s="293"/>
      <c r="BF162" s="293"/>
      <c r="BG162" s="293"/>
      <c r="BH162" s="293"/>
      <c r="BI162" s="293"/>
      <c r="BJ162" s="293"/>
      <c r="BK162" s="293"/>
      <c r="BL162" s="293"/>
      <c r="BM162" s="293"/>
      <c r="BN162" s="293"/>
      <c r="BO162" s="293"/>
      <c r="BP162" s="293"/>
      <c r="BQ162" s="293"/>
      <c r="BR162" s="293"/>
      <c r="BS162" s="293"/>
      <c r="BT162" s="293"/>
      <c r="BU162" s="293"/>
      <c r="BV162" s="293"/>
      <c r="BW162" s="293"/>
      <c r="BX162" s="293"/>
      <c r="BY162" s="293"/>
      <c r="BZ162" s="293"/>
      <c r="CA162" s="293"/>
      <c r="CB162" s="293"/>
      <c r="CC162" s="293"/>
      <c r="CD162" s="293"/>
      <c r="CE162" s="293"/>
      <c r="CF162" s="293"/>
      <c r="CG162" s="293"/>
      <c r="CH162" s="293"/>
      <c r="CI162" s="293"/>
      <c r="CJ162" s="293"/>
      <c r="CK162" s="293"/>
      <c r="CL162" s="293"/>
      <c r="CM162" s="293"/>
      <c r="CN162" s="293"/>
      <c r="CO162" s="293"/>
      <c r="CP162" s="293"/>
      <c r="CQ162" s="293"/>
      <c r="CR162" s="293"/>
      <c r="CS162" s="293"/>
      <c r="CT162" s="293"/>
      <c r="CU162" s="293"/>
      <c r="CV162" s="293"/>
      <c r="CW162" s="293"/>
      <c r="CX162" s="293"/>
      <c r="CY162" s="293"/>
      <c r="CZ162" s="293"/>
      <c r="DA162" s="293"/>
      <c r="DB162" s="293"/>
      <c r="DC162" s="293"/>
      <c r="DD162" s="293"/>
      <c r="DE162" s="293"/>
      <c r="DF162" s="293"/>
      <c r="DG162" s="293"/>
      <c r="DH162" s="293"/>
      <c r="DI162" s="293"/>
      <c r="DJ162" s="293"/>
      <c r="DK162" s="293"/>
      <c r="DL162" s="293"/>
      <c r="DM162" s="293"/>
      <c r="DN162" s="293"/>
      <c r="DO162" s="293"/>
      <c r="DP162" s="293"/>
      <c r="DQ162" s="293"/>
      <c r="DR162" s="293"/>
      <c r="DS162" s="293"/>
      <c r="DT162" s="293"/>
      <c r="DU162" s="293"/>
      <c r="DV162" s="293"/>
      <c r="DW162" s="293"/>
      <c r="DX162" s="293"/>
      <c r="DY162" s="293"/>
      <c r="DZ162" s="293"/>
      <c r="EA162" s="293"/>
      <c r="EB162" s="293"/>
      <c r="EC162" s="293"/>
      <c r="ED162" s="293"/>
      <c r="EE162" s="293"/>
      <c r="EF162" s="293"/>
      <c r="EG162" s="293"/>
      <c r="EH162" s="293"/>
      <c r="EI162" s="293"/>
      <c r="EJ162" s="293"/>
      <c r="EK162" s="293"/>
      <c r="EL162" s="293"/>
      <c r="EM162" s="293"/>
      <c r="EN162" s="293"/>
      <c r="EO162" s="293"/>
      <c r="EP162" s="293"/>
      <c r="EQ162" s="293"/>
      <c r="ER162" s="293"/>
      <c r="ES162" s="293"/>
      <c r="ET162" s="293"/>
      <c r="EU162" s="293"/>
      <c r="EV162" s="293"/>
      <c r="EW162" s="293"/>
      <c r="EX162" s="293"/>
      <c r="EY162" s="293"/>
      <c r="EZ162" s="293"/>
      <c r="FA162" s="293"/>
      <c r="FB162" s="293"/>
      <c r="FC162" s="293"/>
      <c r="FD162" s="293"/>
      <c r="FE162" s="293"/>
      <c r="FF162" s="293"/>
      <c r="FG162" s="293"/>
      <c r="FH162" s="293"/>
      <c r="FI162" s="293"/>
      <c r="FJ162" s="293"/>
      <c r="FK162" s="293"/>
      <c r="FL162" s="293"/>
      <c r="FM162" s="293"/>
      <c r="FN162" s="293"/>
      <c r="FO162" s="293"/>
      <c r="FP162" s="293"/>
      <c r="FQ162" s="293"/>
      <c r="FR162" s="293"/>
      <c r="FS162" s="293"/>
      <c r="FT162" s="293"/>
      <c r="FU162" s="293"/>
      <c r="FV162" s="293"/>
      <c r="FW162" s="293"/>
      <c r="FX162" s="293"/>
      <c r="FY162" s="293"/>
      <c r="FZ162" s="293"/>
      <c r="GA162" s="293"/>
      <c r="GB162" s="293"/>
      <c r="GC162" s="293"/>
      <c r="GD162" s="293"/>
      <c r="GE162" s="293"/>
      <c r="GF162" s="293"/>
      <c r="GG162" s="293"/>
      <c r="GH162" s="293"/>
      <c r="GI162" s="293"/>
      <c r="GJ162" s="293"/>
      <c r="GK162" s="293"/>
      <c r="GL162" s="293"/>
      <c r="GM162" s="293"/>
      <c r="GN162" s="293"/>
      <c r="GO162" s="293"/>
      <c r="GP162" s="293"/>
      <c r="GQ162" s="293"/>
      <c r="GR162" s="293"/>
      <c r="GS162" s="293"/>
      <c r="GT162" s="293"/>
      <c r="GU162" s="293"/>
      <c r="GV162" s="293"/>
      <c r="GW162" s="293"/>
      <c r="GX162" s="293"/>
      <c r="GY162" s="293"/>
      <c r="GZ162" s="293"/>
      <c r="HA162" s="293"/>
      <c r="HB162" s="293"/>
      <c r="HC162" s="293"/>
      <c r="HD162" s="293"/>
      <c r="HE162" s="293"/>
      <c r="HF162" s="293"/>
      <c r="HG162" s="293"/>
      <c r="HH162" s="293"/>
      <c r="HI162" s="293"/>
      <c r="HJ162" s="293"/>
      <c r="HK162" s="293"/>
      <c r="HL162" s="293"/>
      <c r="HM162" s="293"/>
      <c r="HN162" s="293"/>
      <c r="HO162" s="293"/>
      <c r="HP162" s="293"/>
      <c r="HQ162" s="293"/>
      <c r="HR162" s="293"/>
      <c r="HS162" s="293"/>
      <c r="HT162" s="293"/>
      <c r="HU162" s="293"/>
      <c r="HV162" s="293"/>
      <c r="HW162" s="293"/>
      <c r="HX162" s="293"/>
      <c r="HY162" s="293"/>
      <c r="HZ162" s="293"/>
      <c r="IA162" s="293"/>
      <c r="IB162" s="293"/>
      <c r="IC162" s="293"/>
      <c r="ID162" s="293"/>
      <c r="IE162" s="293"/>
      <c r="IF162" s="293"/>
      <c r="IG162" s="293"/>
      <c r="IH162" s="293"/>
      <c r="II162" s="293"/>
      <c r="IJ162" s="293"/>
      <c r="IK162" s="293"/>
      <c r="IL162" s="293"/>
      <c r="IM162" s="293"/>
      <c r="IN162" s="293"/>
      <c r="IO162" s="293"/>
      <c r="IP162" s="293"/>
      <c r="IQ162" s="293"/>
      <c r="IR162" s="293"/>
      <c r="IS162" s="293"/>
      <c r="IT162" s="293"/>
      <c r="IU162" s="293"/>
      <c r="IV162" s="293"/>
    </row>
    <row r="163" spans="1:256" x14ac:dyDescent="0.2">
      <c r="A163" s="426"/>
      <c r="B163" s="426"/>
      <c r="C163" s="428"/>
      <c r="D163" s="426"/>
      <c r="E163" s="428"/>
      <c r="F163" s="428"/>
      <c r="G163" s="428"/>
      <c r="H163" s="428"/>
      <c r="I163" s="428"/>
      <c r="J163" s="428"/>
      <c r="K163" s="428"/>
      <c r="L163" s="317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  <c r="AY163" s="293"/>
      <c r="AZ163" s="293"/>
      <c r="BA163" s="293"/>
      <c r="BB163" s="293"/>
      <c r="BC163" s="293"/>
      <c r="BD163" s="293"/>
      <c r="BE163" s="293"/>
      <c r="BF163" s="293"/>
      <c r="BG163" s="293"/>
      <c r="BH163" s="293"/>
      <c r="BI163" s="293"/>
      <c r="BJ163" s="293"/>
      <c r="BK163" s="293"/>
      <c r="BL163" s="293"/>
      <c r="BM163" s="293"/>
      <c r="BN163" s="293"/>
      <c r="BO163" s="293"/>
      <c r="BP163" s="293"/>
      <c r="BQ163" s="293"/>
      <c r="BR163" s="293"/>
      <c r="BS163" s="293"/>
      <c r="BT163" s="293"/>
      <c r="BU163" s="293"/>
      <c r="BV163" s="293"/>
      <c r="BW163" s="293"/>
      <c r="BX163" s="293"/>
      <c r="BY163" s="293"/>
      <c r="BZ163" s="293"/>
      <c r="CA163" s="293"/>
      <c r="CB163" s="293"/>
      <c r="CC163" s="293"/>
      <c r="CD163" s="293"/>
      <c r="CE163" s="293"/>
      <c r="CF163" s="293"/>
      <c r="CG163" s="293"/>
      <c r="CH163" s="293"/>
      <c r="CI163" s="293"/>
      <c r="CJ163" s="293"/>
      <c r="CK163" s="293"/>
      <c r="CL163" s="293"/>
      <c r="CM163" s="293"/>
      <c r="CN163" s="293"/>
      <c r="CO163" s="293"/>
      <c r="CP163" s="293"/>
      <c r="CQ163" s="293"/>
      <c r="CR163" s="293"/>
      <c r="CS163" s="293"/>
      <c r="CT163" s="293"/>
      <c r="CU163" s="293"/>
      <c r="CV163" s="293"/>
      <c r="CW163" s="293"/>
      <c r="CX163" s="293"/>
      <c r="CY163" s="293"/>
      <c r="CZ163" s="293"/>
      <c r="DA163" s="293"/>
      <c r="DB163" s="293"/>
      <c r="DC163" s="293"/>
      <c r="DD163" s="293"/>
      <c r="DE163" s="293"/>
      <c r="DF163" s="293"/>
      <c r="DG163" s="293"/>
      <c r="DH163" s="293"/>
      <c r="DI163" s="293"/>
      <c r="DJ163" s="293"/>
      <c r="DK163" s="293"/>
      <c r="DL163" s="293"/>
      <c r="DM163" s="293"/>
      <c r="DN163" s="293"/>
      <c r="DO163" s="293"/>
      <c r="DP163" s="293"/>
      <c r="DQ163" s="293"/>
      <c r="DR163" s="293"/>
      <c r="DS163" s="293"/>
      <c r="DT163" s="293"/>
      <c r="DU163" s="293"/>
      <c r="DV163" s="293"/>
      <c r="DW163" s="293"/>
      <c r="DX163" s="293"/>
      <c r="DY163" s="293"/>
      <c r="DZ163" s="293"/>
      <c r="EA163" s="293"/>
      <c r="EB163" s="293"/>
      <c r="EC163" s="293"/>
      <c r="ED163" s="293"/>
      <c r="EE163" s="293"/>
      <c r="EF163" s="293"/>
      <c r="EG163" s="293"/>
      <c r="EH163" s="293"/>
      <c r="EI163" s="293"/>
      <c r="EJ163" s="293"/>
      <c r="EK163" s="293"/>
      <c r="EL163" s="293"/>
      <c r="EM163" s="293"/>
      <c r="EN163" s="293"/>
      <c r="EO163" s="293"/>
      <c r="EP163" s="293"/>
      <c r="EQ163" s="293"/>
      <c r="ER163" s="293"/>
      <c r="ES163" s="293"/>
      <c r="ET163" s="293"/>
      <c r="EU163" s="293"/>
      <c r="EV163" s="293"/>
      <c r="EW163" s="293"/>
      <c r="EX163" s="293"/>
      <c r="EY163" s="293"/>
      <c r="EZ163" s="293"/>
      <c r="FA163" s="293"/>
      <c r="FB163" s="293"/>
      <c r="FC163" s="293"/>
      <c r="FD163" s="293"/>
      <c r="FE163" s="293"/>
      <c r="FF163" s="293"/>
      <c r="FG163" s="293"/>
      <c r="FH163" s="293"/>
      <c r="FI163" s="293"/>
      <c r="FJ163" s="293"/>
      <c r="FK163" s="293"/>
      <c r="FL163" s="293"/>
      <c r="FM163" s="293"/>
      <c r="FN163" s="293"/>
      <c r="FO163" s="293"/>
      <c r="FP163" s="293"/>
      <c r="FQ163" s="293"/>
      <c r="FR163" s="293"/>
      <c r="FS163" s="293"/>
      <c r="FT163" s="293"/>
      <c r="FU163" s="293"/>
      <c r="FV163" s="293"/>
      <c r="FW163" s="293"/>
      <c r="FX163" s="293"/>
      <c r="FY163" s="293"/>
      <c r="FZ163" s="293"/>
      <c r="GA163" s="293"/>
      <c r="GB163" s="293"/>
      <c r="GC163" s="293"/>
      <c r="GD163" s="293"/>
      <c r="GE163" s="293"/>
      <c r="GF163" s="293"/>
      <c r="GG163" s="293"/>
      <c r="GH163" s="293"/>
      <c r="GI163" s="293"/>
      <c r="GJ163" s="293"/>
      <c r="GK163" s="293"/>
      <c r="GL163" s="293"/>
      <c r="GM163" s="293"/>
      <c r="GN163" s="293"/>
      <c r="GO163" s="293"/>
      <c r="GP163" s="293"/>
      <c r="GQ163" s="293"/>
      <c r="GR163" s="293"/>
      <c r="GS163" s="293"/>
      <c r="GT163" s="293"/>
      <c r="GU163" s="293"/>
      <c r="GV163" s="293"/>
      <c r="GW163" s="293"/>
      <c r="GX163" s="293"/>
      <c r="GY163" s="293"/>
      <c r="GZ163" s="293"/>
      <c r="HA163" s="293"/>
      <c r="HB163" s="293"/>
      <c r="HC163" s="293"/>
      <c r="HD163" s="293"/>
      <c r="HE163" s="293"/>
      <c r="HF163" s="293"/>
      <c r="HG163" s="293"/>
      <c r="HH163" s="293"/>
      <c r="HI163" s="293"/>
      <c r="HJ163" s="293"/>
      <c r="HK163" s="293"/>
      <c r="HL163" s="293"/>
      <c r="HM163" s="293"/>
      <c r="HN163" s="293"/>
      <c r="HO163" s="293"/>
      <c r="HP163" s="293"/>
      <c r="HQ163" s="293"/>
      <c r="HR163" s="293"/>
      <c r="HS163" s="293"/>
      <c r="HT163" s="293"/>
      <c r="HU163" s="293"/>
      <c r="HV163" s="293"/>
      <c r="HW163" s="293"/>
      <c r="HX163" s="293"/>
      <c r="HY163" s="293"/>
      <c r="HZ163" s="293"/>
      <c r="IA163" s="293"/>
      <c r="IB163" s="293"/>
      <c r="IC163" s="293"/>
      <c r="ID163" s="293"/>
      <c r="IE163" s="293"/>
      <c r="IF163" s="293"/>
      <c r="IG163" s="293"/>
      <c r="IH163" s="293"/>
      <c r="II163" s="293"/>
      <c r="IJ163" s="293"/>
      <c r="IK163" s="293"/>
      <c r="IL163" s="293"/>
      <c r="IM163" s="293"/>
      <c r="IN163" s="293"/>
      <c r="IO163" s="293"/>
      <c r="IP163" s="293"/>
      <c r="IQ163" s="293"/>
      <c r="IR163" s="293"/>
      <c r="IS163" s="293"/>
      <c r="IT163" s="293"/>
      <c r="IU163" s="293"/>
      <c r="IV163" s="293"/>
    </row>
    <row r="164" spans="1:256" x14ac:dyDescent="0.2">
      <c r="A164" s="426" t="s">
        <v>1008</v>
      </c>
      <c r="B164" s="426" t="s">
        <v>1009</v>
      </c>
      <c r="C164" s="428"/>
      <c r="D164" s="426"/>
      <c r="E164" s="428"/>
      <c r="F164" s="428"/>
      <c r="G164" s="428"/>
      <c r="H164" s="428"/>
      <c r="I164" s="428"/>
      <c r="J164" s="428"/>
      <c r="K164" s="428"/>
    </row>
    <row r="165" spans="1:256" x14ac:dyDescent="0.2">
      <c r="A165" s="426" t="s">
        <v>1010</v>
      </c>
      <c r="B165" s="426" t="s">
        <v>1011</v>
      </c>
      <c r="C165" s="428"/>
      <c r="D165" s="426"/>
      <c r="E165" s="428"/>
      <c r="F165" s="428"/>
      <c r="G165" s="428"/>
      <c r="H165" s="428"/>
      <c r="I165" s="428"/>
      <c r="J165" s="428"/>
      <c r="K165" s="428"/>
    </row>
    <row r="166" spans="1:256" x14ac:dyDescent="0.2">
      <c r="A166" s="426" t="s">
        <v>1012</v>
      </c>
      <c r="B166" s="426" t="s">
        <v>1013</v>
      </c>
      <c r="C166" s="428"/>
      <c r="D166" s="426"/>
      <c r="E166" s="428"/>
      <c r="F166" s="428"/>
      <c r="G166" s="428"/>
      <c r="H166" s="428"/>
      <c r="I166" s="428"/>
      <c r="J166" s="428"/>
      <c r="K166" s="428"/>
    </row>
    <row r="167" spans="1:256" x14ac:dyDescent="0.2">
      <c r="A167" s="426" t="s">
        <v>1014</v>
      </c>
      <c r="B167" s="426" t="s">
        <v>1015</v>
      </c>
      <c r="C167" s="428"/>
      <c r="D167" s="426"/>
      <c r="E167" s="428"/>
      <c r="F167" s="428"/>
      <c r="G167" s="428"/>
      <c r="H167" s="428"/>
      <c r="I167" s="428"/>
      <c r="J167" s="428"/>
      <c r="K167" s="428"/>
    </row>
    <row r="168" spans="1:256" x14ac:dyDescent="0.2">
      <c r="A168" s="426"/>
      <c r="B168" s="426"/>
      <c r="C168" s="428"/>
      <c r="D168" s="426"/>
      <c r="E168" s="428"/>
      <c r="F168" s="428"/>
      <c r="G168" s="428"/>
      <c r="H168" s="428"/>
      <c r="I168" s="428"/>
      <c r="J168" s="428"/>
      <c r="K168" s="428"/>
      <c r="L168" s="317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  <c r="AY168" s="293"/>
      <c r="AZ168" s="293"/>
      <c r="BA168" s="293"/>
      <c r="BB168" s="293"/>
      <c r="BC168" s="293"/>
      <c r="BD168" s="293"/>
      <c r="BE168" s="293"/>
      <c r="BF168" s="293"/>
      <c r="BG168" s="293"/>
      <c r="BH168" s="293"/>
      <c r="BI168" s="293"/>
      <c r="BJ168" s="293"/>
      <c r="BK168" s="293"/>
      <c r="BL168" s="293"/>
      <c r="BM168" s="293"/>
      <c r="BN168" s="293"/>
      <c r="BO168" s="293"/>
      <c r="BP168" s="293"/>
      <c r="BQ168" s="293"/>
      <c r="BR168" s="293"/>
      <c r="BS168" s="293"/>
      <c r="BT168" s="293"/>
      <c r="BU168" s="293"/>
      <c r="BV168" s="293"/>
      <c r="BW168" s="293"/>
      <c r="BX168" s="293"/>
      <c r="BY168" s="293"/>
      <c r="BZ168" s="293"/>
      <c r="CA168" s="293"/>
      <c r="CB168" s="293"/>
      <c r="CC168" s="293"/>
      <c r="CD168" s="293"/>
      <c r="CE168" s="293"/>
      <c r="CF168" s="293"/>
      <c r="CG168" s="293"/>
      <c r="CH168" s="293"/>
      <c r="CI168" s="293"/>
      <c r="CJ168" s="293"/>
      <c r="CK168" s="293"/>
      <c r="CL168" s="293"/>
      <c r="CM168" s="293"/>
      <c r="CN168" s="293"/>
      <c r="CO168" s="293"/>
      <c r="CP168" s="293"/>
      <c r="CQ168" s="293"/>
      <c r="CR168" s="293"/>
      <c r="CS168" s="293"/>
      <c r="CT168" s="293"/>
      <c r="CU168" s="293"/>
      <c r="CV168" s="293"/>
      <c r="CW168" s="293"/>
      <c r="CX168" s="293"/>
      <c r="CY168" s="293"/>
      <c r="CZ168" s="293"/>
      <c r="DA168" s="293"/>
      <c r="DB168" s="293"/>
      <c r="DC168" s="293"/>
      <c r="DD168" s="293"/>
      <c r="DE168" s="293"/>
      <c r="DF168" s="293"/>
      <c r="DG168" s="293"/>
      <c r="DH168" s="293"/>
      <c r="DI168" s="293"/>
      <c r="DJ168" s="293"/>
      <c r="DK168" s="293"/>
      <c r="DL168" s="293"/>
      <c r="DM168" s="293"/>
      <c r="DN168" s="293"/>
      <c r="DO168" s="293"/>
      <c r="DP168" s="293"/>
      <c r="DQ168" s="293"/>
      <c r="DR168" s="293"/>
      <c r="DS168" s="293"/>
      <c r="DT168" s="293"/>
      <c r="DU168" s="293"/>
      <c r="DV168" s="293"/>
      <c r="DW168" s="293"/>
      <c r="DX168" s="293"/>
      <c r="DY168" s="293"/>
      <c r="DZ168" s="293"/>
      <c r="EA168" s="293"/>
      <c r="EB168" s="293"/>
      <c r="EC168" s="293"/>
      <c r="ED168" s="293"/>
      <c r="EE168" s="293"/>
      <c r="EF168" s="293"/>
      <c r="EG168" s="293"/>
      <c r="EH168" s="293"/>
      <c r="EI168" s="293"/>
      <c r="EJ168" s="293"/>
      <c r="EK168" s="293"/>
      <c r="EL168" s="293"/>
      <c r="EM168" s="293"/>
      <c r="EN168" s="293"/>
      <c r="EO168" s="293"/>
      <c r="EP168" s="293"/>
      <c r="EQ168" s="293"/>
      <c r="ER168" s="293"/>
      <c r="ES168" s="293"/>
      <c r="ET168" s="293"/>
      <c r="EU168" s="293"/>
      <c r="EV168" s="293"/>
      <c r="EW168" s="293"/>
      <c r="EX168" s="293"/>
      <c r="EY168" s="293"/>
      <c r="EZ168" s="293"/>
      <c r="FA168" s="293"/>
      <c r="FB168" s="293"/>
      <c r="FC168" s="293"/>
      <c r="FD168" s="293"/>
      <c r="FE168" s="293"/>
      <c r="FF168" s="293"/>
      <c r="FG168" s="293"/>
      <c r="FH168" s="293"/>
      <c r="FI168" s="293"/>
      <c r="FJ168" s="293"/>
      <c r="FK168" s="293"/>
      <c r="FL168" s="293"/>
      <c r="FM168" s="293"/>
      <c r="FN168" s="293"/>
      <c r="FO168" s="293"/>
      <c r="FP168" s="293"/>
      <c r="FQ168" s="293"/>
      <c r="FR168" s="293"/>
      <c r="FS168" s="293"/>
      <c r="FT168" s="293"/>
      <c r="FU168" s="293"/>
      <c r="FV168" s="293"/>
      <c r="FW168" s="293"/>
      <c r="FX168" s="293"/>
      <c r="FY168" s="293"/>
      <c r="FZ168" s="293"/>
      <c r="GA168" s="293"/>
      <c r="GB168" s="293"/>
      <c r="GC168" s="293"/>
      <c r="GD168" s="293"/>
      <c r="GE168" s="293"/>
      <c r="GF168" s="293"/>
      <c r="GG168" s="293"/>
      <c r="GH168" s="293"/>
      <c r="GI168" s="293"/>
      <c r="GJ168" s="293"/>
      <c r="GK168" s="293"/>
      <c r="GL168" s="293"/>
      <c r="GM168" s="293"/>
      <c r="GN168" s="293"/>
      <c r="GO168" s="293"/>
      <c r="GP168" s="293"/>
      <c r="GQ168" s="293"/>
      <c r="GR168" s="293"/>
      <c r="GS168" s="293"/>
      <c r="GT168" s="293"/>
      <c r="GU168" s="293"/>
      <c r="GV168" s="293"/>
      <c r="GW168" s="293"/>
      <c r="GX168" s="293"/>
      <c r="GY168" s="293"/>
      <c r="GZ168" s="293"/>
      <c r="HA168" s="293"/>
      <c r="HB168" s="293"/>
      <c r="HC168" s="293"/>
      <c r="HD168" s="293"/>
      <c r="HE168" s="293"/>
      <c r="HF168" s="293"/>
      <c r="HG168" s="293"/>
      <c r="HH168" s="293"/>
      <c r="HI168" s="293"/>
      <c r="HJ168" s="293"/>
      <c r="HK168" s="293"/>
      <c r="HL168" s="293"/>
      <c r="HM168" s="293"/>
      <c r="HN168" s="293"/>
      <c r="HO168" s="293"/>
      <c r="HP168" s="293"/>
      <c r="HQ168" s="293"/>
      <c r="HR168" s="293"/>
      <c r="HS168" s="293"/>
      <c r="HT168" s="293"/>
      <c r="HU168" s="293"/>
      <c r="HV168" s="293"/>
      <c r="HW168" s="293"/>
      <c r="HX168" s="293"/>
      <c r="HY168" s="293"/>
      <c r="HZ168" s="293"/>
      <c r="IA168" s="293"/>
      <c r="IB168" s="293"/>
      <c r="IC168" s="293"/>
      <c r="ID168" s="293"/>
      <c r="IE168" s="293"/>
      <c r="IF168" s="293"/>
      <c r="IG168" s="293"/>
      <c r="IH168" s="293"/>
      <c r="II168" s="293"/>
      <c r="IJ168" s="293"/>
      <c r="IK168" s="293"/>
      <c r="IL168" s="293"/>
      <c r="IM168" s="293"/>
      <c r="IN168" s="293"/>
      <c r="IO168" s="293"/>
      <c r="IP168" s="293"/>
      <c r="IQ168" s="293"/>
      <c r="IR168" s="293"/>
      <c r="IS168" s="293"/>
      <c r="IT168" s="293"/>
      <c r="IU168" s="293"/>
      <c r="IV168" s="293"/>
    </row>
    <row r="169" spans="1:256" x14ac:dyDescent="0.2">
      <c r="A169" s="430"/>
      <c r="B169" s="431" t="s">
        <v>90</v>
      </c>
      <c r="C169" s="428"/>
      <c r="D169" s="426"/>
      <c r="E169" s="428"/>
      <c r="F169" s="428"/>
      <c r="G169" s="428"/>
      <c r="H169" s="428"/>
      <c r="I169" s="428"/>
      <c r="J169" s="428"/>
      <c r="K169" s="428"/>
      <c r="L169" s="317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293"/>
      <c r="AO169" s="293"/>
      <c r="AP169" s="293"/>
      <c r="AQ169" s="293"/>
      <c r="AR169" s="293"/>
      <c r="AS169" s="293"/>
      <c r="AT169" s="293"/>
      <c r="AU169" s="293"/>
      <c r="AV169" s="293"/>
      <c r="AW169" s="293"/>
      <c r="AX169" s="293"/>
      <c r="AY169" s="293"/>
      <c r="AZ169" s="293"/>
      <c r="BA169" s="293"/>
      <c r="BB169" s="293"/>
      <c r="BC169" s="293"/>
      <c r="BD169" s="293"/>
      <c r="BE169" s="293"/>
      <c r="BF169" s="293"/>
      <c r="BG169" s="293"/>
      <c r="BH169" s="293"/>
      <c r="BI169" s="293"/>
      <c r="BJ169" s="293"/>
      <c r="BK169" s="293"/>
      <c r="BL169" s="293"/>
      <c r="BM169" s="293"/>
      <c r="BN169" s="293"/>
      <c r="BO169" s="293"/>
      <c r="BP169" s="293"/>
      <c r="BQ169" s="293"/>
      <c r="BR169" s="293"/>
      <c r="BS169" s="293"/>
      <c r="BT169" s="293"/>
      <c r="BU169" s="293"/>
      <c r="BV169" s="293"/>
      <c r="BW169" s="293"/>
      <c r="BX169" s="293"/>
      <c r="BY169" s="293"/>
      <c r="BZ169" s="293"/>
      <c r="CA169" s="293"/>
      <c r="CB169" s="293"/>
      <c r="CC169" s="293"/>
      <c r="CD169" s="293"/>
      <c r="CE169" s="293"/>
      <c r="CF169" s="293"/>
      <c r="CG169" s="293"/>
      <c r="CH169" s="293"/>
      <c r="CI169" s="293"/>
      <c r="CJ169" s="293"/>
      <c r="CK169" s="293"/>
      <c r="CL169" s="293"/>
      <c r="CM169" s="293"/>
      <c r="CN169" s="293"/>
      <c r="CO169" s="293"/>
      <c r="CP169" s="293"/>
      <c r="CQ169" s="293"/>
      <c r="CR169" s="293"/>
      <c r="CS169" s="293"/>
      <c r="CT169" s="293"/>
      <c r="CU169" s="293"/>
      <c r="CV169" s="293"/>
      <c r="CW169" s="293"/>
      <c r="CX169" s="293"/>
      <c r="CY169" s="293"/>
      <c r="CZ169" s="293"/>
      <c r="DA169" s="293"/>
      <c r="DB169" s="293"/>
      <c r="DC169" s="293"/>
      <c r="DD169" s="293"/>
      <c r="DE169" s="293"/>
      <c r="DF169" s="293"/>
      <c r="DG169" s="293"/>
      <c r="DH169" s="293"/>
      <c r="DI169" s="293"/>
      <c r="DJ169" s="293"/>
      <c r="DK169" s="293"/>
      <c r="DL169" s="293"/>
      <c r="DM169" s="293"/>
      <c r="DN169" s="293"/>
      <c r="DO169" s="293"/>
      <c r="DP169" s="293"/>
      <c r="DQ169" s="293"/>
      <c r="DR169" s="293"/>
      <c r="DS169" s="293"/>
      <c r="DT169" s="293"/>
      <c r="DU169" s="293"/>
      <c r="DV169" s="293"/>
      <c r="DW169" s="293"/>
      <c r="DX169" s="293"/>
      <c r="DY169" s="293"/>
      <c r="DZ169" s="293"/>
      <c r="EA169" s="293"/>
      <c r="EB169" s="293"/>
      <c r="EC169" s="293"/>
      <c r="ED169" s="293"/>
      <c r="EE169" s="293"/>
      <c r="EF169" s="293"/>
      <c r="EG169" s="293"/>
      <c r="EH169" s="293"/>
      <c r="EI169" s="293"/>
      <c r="EJ169" s="293"/>
      <c r="EK169" s="293"/>
      <c r="EL169" s="293"/>
      <c r="EM169" s="293"/>
      <c r="EN169" s="293"/>
      <c r="EO169" s="293"/>
      <c r="EP169" s="293"/>
      <c r="EQ169" s="293"/>
      <c r="ER169" s="293"/>
      <c r="ES169" s="293"/>
      <c r="ET169" s="293"/>
      <c r="EU169" s="293"/>
      <c r="EV169" s="293"/>
      <c r="EW169" s="293"/>
      <c r="EX169" s="293"/>
      <c r="EY169" s="293"/>
      <c r="EZ169" s="293"/>
      <c r="FA169" s="293"/>
      <c r="FB169" s="293"/>
      <c r="FC169" s="293"/>
      <c r="FD169" s="293"/>
      <c r="FE169" s="293"/>
      <c r="FF169" s="293"/>
      <c r="FG169" s="293"/>
      <c r="FH169" s="293"/>
      <c r="FI169" s="293"/>
      <c r="FJ169" s="293"/>
      <c r="FK169" s="293"/>
      <c r="FL169" s="293"/>
      <c r="FM169" s="293"/>
      <c r="FN169" s="293"/>
      <c r="FO169" s="293"/>
      <c r="FP169" s="293"/>
      <c r="FQ169" s="293"/>
      <c r="FR169" s="293"/>
      <c r="FS169" s="293"/>
      <c r="FT169" s="293"/>
      <c r="FU169" s="293"/>
      <c r="FV169" s="293"/>
      <c r="FW169" s="293"/>
      <c r="FX169" s="293"/>
      <c r="FY169" s="293"/>
      <c r="FZ169" s="293"/>
      <c r="GA169" s="293"/>
      <c r="GB169" s="293"/>
      <c r="GC169" s="293"/>
      <c r="GD169" s="293"/>
      <c r="GE169" s="293"/>
      <c r="GF169" s="293"/>
      <c r="GG169" s="293"/>
      <c r="GH169" s="293"/>
      <c r="GI169" s="293"/>
      <c r="GJ169" s="293"/>
      <c r="GK169" s="293"/>
      <c r="GL169" s="293"/>
      <c r="GM169" s="293"/>
      <c r="GN169" s="293"/>
      <c r="GO169" s="293"/>
      <c r="GP169" s="293"/>
      <c r="GQ169" s="293"/>
      <c r="GR169" s="293"/>
      <c r="GS169" s="293"/>
      <c r="GT169" s="293"/>
      <c r="GU169" s="293"/>
      <c r="GV169" s="293"/>
      <c r="GW169" s="293"/>
      <c r="GX169" s="293"/>
      <c r="GY169" s="293"/>
      <c r="GZ169" s="293"/>
      <c r="HA169" s="293"/>
      <c r="HB169" s="293"/>
      <c r="HC169" s="293"/>
      <c r="HD169" s="293"/>
      <c r="HE169" s="293"/>
      <c r="HF169" s="293"/>
      <c r="HG169" s="293"/>
      <c r="HH169" s="293"/>
      <c r="HI169" s="293"/>
      <c r="HJ169" s="293"/>
      <c r="HK169" s="293"/>
      <c r="HL169" s="293"/>
      <c r="HM169" s="293"/>
      <c r="HN169" s="293"/>
      <c r="HO169" s="293"/>
      <c r="HP169" s="293"/>
      <c r="HQ169" s="293"/>
      <c r="HR169" s="293"/>
      <c r="HS169" s="293"/>
      <c r="HT169" s="293"/>
      <c r="HU169" s="293"/>
      <c r="HV169" s="293"/>
      <c r="HW169" s="293"/>
      <c r="HX169" s="293"/>
      <c r="HY169" s="293"/>
      <c r="HZ169" s="293"/>
      <c r="IA169" s="293"/>
      <c r="IB169" s="293"/>
      <c r="IC169" s="293"/>
      <c r="ID169" s="293"/>
      <c r="IE169" s="293"/>
      <c r="IF169" s="293"/>
      <c r="IG169" s="293"/>
      <c r="IH169" s="293"/>
      <c r="II169" s="293"/>
      <c r="IJ169" s="293"/>
      <c r="IK169" s="293"/>
      <c r="IL169" s="293"/>
      <c r="IM169" s="293"/>
      <c r="IN169" s="293"/>
      <c r="IO169" s="293"/>
      <c r="IP169" s="293"/>
      <c r="IQ169" s="293"/>
      <c r="IR169" s="293"/>
      <c r="IS169" s="293"/>
      <c r="IT169" s="293"/>
      <c r="IU169" s="293"/>
      <c r="IV169" s="293"/>
    </row>
    <row r="170" spans="1:256" x14ac:dyDescent="0.2">
      <c r="A170" s="430" t="s">
        <v>1016</v>
      </c>
      <c r="B170" s="430" t="s">
        <v>1017</v>
      </c>
      <c r="C170" s="428"/>
      <c r="D170" s="426"/>
      <c r="E170" s="428"/>
      <c r="F170" s="428"/>
      <c r="G170" s="428"/>
      <c r="H170" s="428"/>
      <c r="I170" s="428"/>
      <c r="J170" s="428"/>
      <c r="K170" s="428"/>
      <c r="L170" s="317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293"/>
      <c r="AL170" s="293"/>
      <c r="AM170" s="293"/>
      <c r="AN170" s="293"/>
      <c r="AO170" s="293"/>
      <c r="AP170" s="293"/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3"/>
      <c r="BB170" s="293"/>
      <c r="BC170" s="293"/>
      <c r="BD170" s="293"/>
      <c r="BE170" s="293"/>
      <c r="BF170" s="293"/>
      <c r="BG170" s="293"/>
      <c r="BH170" s="293"/>
      <c r="BI170" s="293"/>
      <c r="BJ170" s="293"/>
      <c r="BK170" s="293"/>
      <c r="BL170" s="293"/>
      <c r="BM170" s="293"/>
      <c r="BN170" s="293"/>
      <c r="BO170" s="293"/>
      <c r="BP170" s="293"/>
      <c r="BQ170" s="293"/>
      <c r="BR170" s="293"/>
      <c r="BS170" s="293"/>
      <c r="BT170" s="293"/>
      <c r="BU170" s="293"/>
      <c r="BV170" s="293"/>
      <c r="BW170" s="293"/>
      <c r="BX170" s="293"/>
      <c r="BY170" s="293"/>
      <c r="BZ170" s="293"/>
      <c r="CA170" s="293"/>
      <c r="CB170" s="293"/>
      <c r="CC170" s="293"/>
      <c r="CD170" s="293"/>
      <c r="CE170" s="293"/>
      <c r="CF170" s="293"/>
      <c r="CG170" s="293"/>
      <c r="CH170" s="293"/>
      <c r="CI170" s="293"/>
      <c r="CJ170" s="293"/>
      <c r="CK170" s="293"/>
      <c r="CL170" s="293"/>
      <c r="CM170" s="293"/>
      <c r="CN170" s="293"/>
      <c r="CO170" s="293"/>
      <c r="CP170" s="293"/>
      <c r="CQ170" s="293"/>
      <c r="CR170" s="293"/>
      <c r="CS170" s="293"/>
      <c r="CT170" s="293"/>
      <c r="CU170" s="293"/>
      <c r="CV170" s="293"/>
      <c r="CW170" s="293"/>
      <c r="CX170" s="293"/>
      <c r="CY170" s="293"/>
      <c r="CZ170" s="293"/>
      <c r="DA170" s="293"/>
      <c r="DB170" s="293"/>
      <c r="DC170" s="293"/>
      <c r="DD170" s="293"/>
      <c r="DE170" s="293"/>
      <c r="DF170" s="293"/>
      <c r="DG170" s="293"/>
      <c r="DH170" s="293"/>
      <c r="DI170" s="293"/>
      <c r="DJ170" s="293"/>
      <c r="DK170" s="293"/>
      <c r="DL170" s="293"/>
      <c r="DM170" s="293"/>
      <c r="DN170" s="293"/>
      <c r="DO170" s="293"/>
      <c r="DP170" s="293"/>
      <c r="DQ170" s="293"/>
      <c r="DR170" s="293"/>
      <c r="DS170" s="293"/>
      <c r="DT170" s="293"/>
      <c r="DU170" s="293"/>
      <c r="DV170" s="293"/>
      <c r="DW170" s="293"/>
      <c r="DX170" s="293"/>
      <c r="DY170" s="293"/>
      <c r="DZ170" s="293"/>
      <c r="EA170" s="293"/>
      <c r="EB170" s="293"/>
      <c r="EC170" s="293"/>
      <c r="ED170" s="293"/>
      <c r="EE170" s="293"/>
      <c r="EF170" s="293"/>
      <c r="EG170" s="293"/>
      <c r="EH170" s="293"/>
      <c r="EI170" s="293"/>
      <c r="EJ170" s="293"/>
      <c r="EK170" s="293"/>
      <c r="EL170" s="293"/>
      <c r="EM170" s="293"/>
      <c r="EN170" s="293"/>
      <c r="EO170" s="293"/>
      <c r="EP170" s="293"/>
      <c r="EQ170" s="293"/>
      <c r="ER170" s="293"/>
      <c r="ES170" s="293"/>
      <c r="ET170" s="293"/>
      <c r="EU170" s="293"/>
      <c r="EV170" s="293"/>
      <c r="EW170" s="293"/>
      <c r="EX170" s="293"/>
      <c r="EY170" s="293"/>
      <c r="EZ170" s="293"/>
      <c r="FA170" s="293"/>
      <c r="FB170" s="293"/>
      <c r="FC170" s="293"/>
      <c r="FD170" s="293"/>
      <c r="FE170" s="293"/>
      <c r="FF170" s="293"/>
      <c r="FG170" s="293"/>
      <c r="FH170" s="293"/>
      <c r="FI170" s="293"/>
      <c r="FJ170" s="293"/>
      <c r="FK170" s="293"/>
      <c r="FL170" s="293"/>
      <c r="FM170" s="293"/>
      <c r="FN170" s="293"/>
      <c r="FO170" s="293"/>
      <c r="FP170" s="293"/>
      <c r="FQ170" s="293"/>
      <c r="FR170" s="293"/>
      <c r="FS170" s="293"/>
      <c r="FT170" s="293"/>
      <c r="FU170" s="293"/>
      <c r="FV170" s="293"/>
      <c r="FW170" s="293"/>
      <c r="FX170" s="293"/>
      <c r="FY170" s="293"/>
      <c r="FZ170" s="293"/>
      <c r="GA170" s="293"/>
      <c r="GB170" s="293"/>
      <c r="GC170" s="293"/>
      <c r="GD170" s="293"/>
      <c r="GE170" s="293"/>
      <c r="GF170" s="293"/>
      <c r="GG170" s="293"/>
      <c r="GH170" s="293"/>
      <c r="GI170" s="293"/>
      <c r="GJ170" s="293"/>
      <c r="GK170" s="293"/>
      <c r="GL170" s="293"/>
      <c r="GM170" s="293"/>
      <c r="GN170" s="293"/>
      <c r="GO170" s="293"/>
      <c r="GP170" s="293"/>
      <c r="GQ170" s="293"/>
      <c r="GR170" s="293"/>
      <c r="GS170" s="293"/>
      <c r="GT170" s="293"/>
      <c r="GU170" s="293"/>
      <c r="GV170" s="293"/>
      <c r="GW170" s="293"/>
      <c r="GX170" s="293"/>
      <c r="GY170" s="293"/>
      <c r="GZ170" s="293"/>
      <c r="HA170" s="293"/>
      <c r="HB170" s="293"/>
      <c r="HC170" s="293"/>
      <c r="HD170" s="293"/>
      <c r="HE170" s="293"/>
      <c r="HF170" s="293"/>
      <c r="HG170" s="293"/>
      <c r="HH170" s="293"/>
      <c r="HI170" s="293"/>
      <c r="HJ170" s="293"/>
      <c r="HK170" s="293"/>
      <c r="HL170" s="293"/>
      <c r="HM170" s="293"/>
      <c r="HN170" s="293"/>
      <c r="HO170" s="293"/>
      <c r="HP170" s="293"/>
      <c r="HQ170" s="293"/>
      <c r="HR170" s="293"/>
      <c r="HS170" s="293"/>
      <c r="HT170" s="293"/>
      <c r="HU170" s="293"/>
      <c r="HV170" s="293"/>
      <c r="HW170" s="293"/>
      <c r="HX170" s="293"/>
      <c r="HY170" s="293"/>
      <c r="HZ170" s="293"/>
      <c r="IA170" s="293"/>
      <c r="IB170" s="293"/>
      <c r="IC170" s="293"/>
      <c r="ID170" s="293"/>
      <c r="IE170" s="293"/>
      <c r="IF170" s="293"/>
      <c r="IG170" s="293"/>
      <c r="IH170" s="293"/>
      <c r="II170" s="293"/>
      <c r="IJ170" s="293"/>
      <c r="IK170" s="293"/>
      <c r="IL170" s="293"/>
      <c r="IM170" s="293"/>
      <c r="IN170" s="293"/>
      <c r="IO170" s="293"/>
      <c r="IP170" s="293"/>
      <c r="IQ170" s="293"/>
      <c r="IR170" s="293"/>
      <c r="IS170" s="293"/>
      <c r="IT170" s="293"/>
      <c r="IU170" s="293"/>
      <c r="IV170" s="293"/>
    </row>
    <row r="171" spans="1:256" x14ac:dyDescent="0.2">
      <c r="A171" s="430" t="s">
        <v>1018</v>
      </c>
      <c r="B171" s="430" t="s">
        <v>1019</v>
      </c>
      <c r="C171" s="428"/>
      <c r="D171" s="426"/>
      <c r="E171" s="428"/>
      <c r="F171" s="428"/>
      <c r="G171" s="428"/>
      <c r="H171" s="428"/>
      <c r="I171" s="428"/>
      <c r="J171" s="428"/>
      <c r="K171" s="428"/>
    </row>
    <row r="172" spans="1:256" x14ac:dyDescent="0.2">
      <c r="A172" s="430" t="s">
        <v>1020</v>
      </c>
      <c r="B172" s="430" t="s">
        <v>1021</v>
      </c>
      <c r="C172" s="428"/>
      <c r="D172" s="426"/>
      <c r="E172" s="428"/>
      <c r="F172" s="428"/>
      <c r="G172" s="428"/>
      <c r="H172" s="428"/>
      <c r="I172" s="428"/>
      <c r="J172" s="428"/>
      <c r="K172" s="428"/>
    </row>
    <row r="173" spans="1:256" x14ac:dyDescent="0.2">
      <c r="A173" s="430" t="s">
        <v>1022</v>
      </c>
      <c r="B173" s="430" t="s">
        <v>1023</v>
      </c>
      <c r="C173" s="428"/>
      <c r="D173" s="426"/>
      <c r="E173" s="428"/>
      <c r="F173" s="428"/>
      <c r="G173" s="428"/>
      <c r="H173" s="428"/>
      <c r="I173" s="428"/>
      <c r="J173" s="428"/>
      <c r="K173" s="428"/>
    </row>
    <row r="174" spans="1:256" x14ac:dyDescent="0.2">
      <c r="A174" s="430" t="s">
        <v>1024</v>
      </c>
      <c r="B174" s="430" t="s">
        <v>1025</v>
      </c>
      <c r="C174" s="428"/>
      <c r="D174" s="426"/>
      <c r="E174" s="428"/>
      <c r="F174" s="428"/>
      <c r="G174" s="428"/>
      <c r="H174" s="428"/>
      <c r="I174" s="428"/>
      <c r="J174" s="428"/>
      <c r="K174" s="428"/>
    </row>
    <row r="175" spans="1:256" x14ac:dyDescent="0.2">
      <c r="A175" s="430" t="s">
        <v>1026</v>
      </c>
      <c r="B175" s="430" t="s">
        <v>1027</v>
      </c>
      <c r="C175" s="428"/>
      <c r="D175" s="426"/>
      <c r="E175" s="428"/>
      <c r="F175" s="428"/>
      <c r="G175" s="428"/>
      <c r="H175" s="428"/>
      <c r="I175" s="428"/>
      <c r="J175" s="428"/>
      <c r="K175" s="428"/>
    </row>
    <row r="176" spans="1:256" x14ac:dyDescent="0.2">
      <c r="A176" s="430" t="s">
        <v>1028</v>
      </c>
      <c r="B176" s="430" t="s">
        <v>1029</v>
      </c>
      <c r="C176" s="428"/>
      <c r="D176" s="426"/>
      <c r="E176" s="428"/>
      <c r="F176" s="428"/>
      <c r="G176" s="428"/>
      <c r="H176" s="428"/>
      <c r="I176" s="428"/>
      <c r="J176" s="428"/>
      <c r="K176" s="428"/>
    </row>
    <row r="177" spans="1:256" x14ac:dyDescent="0.2">
      <c r="A177" s="430"/>
      <c r="B177" s="430"/>
      <c r="C177" s="428"/>
      <c r="D177" s="426"/>
      <c r="E177" s="428"/>
      <c r="F177" s="428"/>
      <c r="G177" s="428"/>
      <c r="H177" s="428"/>
      <c r="I177" s="428"/>
      <c r="J177" s="428"/>
      <c r="K177" s="428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  <c r="AA177" s="410"/>
      <c r="AB177" s="410"/>
      <c r="AC177" s="410"/>
      <c r="AD177" s="410"/>
      <c r="AE177" s="410"/>
      <c r="AF177" s="410"/>
      <c r="AG177" s="410"/>
      <c r="AH177" s="410"/>
      <c r="AI177" s="410"/>
      <c r="AJ177" s="410"/>
      <c r="AK177" s="410"/>
      <c r="AL177" s="410"/>
      <c r="AM177" s="410"/>
      <c r="AN177" s="410"/>
      <c r="AO177" s="410"/>
      <c r="AP177" s="410"/>
      <c r="AQ177" s="410"/>
      <c r="AR177" s="410"/>
      <c r="AS177" s="410"/>
      <c r="AT177" s="410"/>
      <c r="AU177" s="410"/>
      <c r="AV177" s="410"/>
      <c r="AW177" s="410"/>
      <c r="AX177" s="410"/>
      <c r="AY177" s="410"/>
      <c r="AZ177" s="410"/>
      <c r="BA177" s="410"/>
      <c r="BB177" s="410"/>
      <c r="BC177" s="410"/>
      <c r="BD177" s="410"/>
      <c r="BE177" s="410"/>
      <c r="BF177" s="410"/>
      <c r="BG177" s="410"/>
      <c r="BH177" s="410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  <c r="CB177" s="410"/>
      <c r="CC177" s="410"/>
      <c r="CD177" s="410"/>
      <c r="CE177" s="410"/>
      <c r="CF177" s="410"/>
      <c r="CG177" s="410"/>
      <c r="CH177" s="410"/>
      <c r="CI177" s="410"/>
      <c r="CJ177" s="410"/>
      <c r="CK177" s="410"/>
      <c r="CL177" s="410"/>
      <c r="CM177" s="410"/>
      <c r="CN177" s="410"/>
      <c r="CO177" s="410"/>
      <c r="CP177" s="410"/>
      <c r="CQ177" s="410"/>
      <c r="CR177" s="410"/>
      <c r="CS177" s="410"/>
      <c r="CT177" s="410"/>
      <c r="CU177" s="410"/>
      <c r="CV177" s="410"/>
      <c r="CW177" s="410"/>
      <c r="CX177" s="410"/>
      <c r="CY177" s="410"/>
      <c r="CZ177" s="410"/>
      <c r="DA177" s="410"/>
      <c r="DB177" s="410"/>
      <c r="DC177" s="410"/>
      <c r="DD177" s="410"/>
      <c r="DE177" s="410"/>
      <c r="DF177" s="410"/>
      <c r="DG177" s="410"/>
      <c r="DH177" s="410"/>
      <c r="DI177" s="410"/>
      <c r="DJ177" s="410"/>
      <c r="DK177" s="410"/>
      <c r="DL177" s="410"/>
      <c r="DM177" s="410"/>
      <c r="DN177" s="410"/>
      <c r="DO177" s="410"/>
      <c r="DP177" s="410"/>
      <c r="DQ177" s="410"/>
      <c r="DR177" s="410"/>
      <c r="DS177" s="410"/>
      <c r="DT177" s="410"/>
      <c r="DU177" s="410"/>
      <c r="DV177" s="410"/>
      <c r="DW177" s="410"/>
      <c r="DX177" s="410"/>
      <c r="DY177" s="410"/>
      <c r="DZ177" s="410"/>
      <c r="EA177" s="410"/>
      <c r="EB177" s="410"/>
      <c r="EC177" s="410"/>
      <c r="ED177" s="410"/>
      <c r="EE177" s="410"/>
      <c r="EF177" s="410"/>
      <c r="EG177" s="410"/>
      <c r="EH177" s="410"/>
      <c r="EI177" s="410"/>
      <c r="EJ177" s="410"/>
      <c r="EK177" s="410"/>
      <c r="EL177" s="410"/>
      <c r="EM177" s="410"/>
      <c r="EN177" s="410"/>
      <c r="EO177" s="410"/>
      <c r="EP177" s="410"/>
      <c r="EQ177" s="410"/>
      <c r="ER177" s="410"/>
      <c r="ES177" s="410"/>
      <c r="ET177" s="410"/>
      <c r="EU177" s="410"/>
      <c r="EV177" s="410"/>
      <c r="EW177" s="410"/>
      <c r="EX177" s="410"/>
      <c r="EY177" s="410"/>
      <c r="EZ177" s="410"/>
      <c r="FA177" s="410"/>
      <c r="FB177" s="410"/>
      <c r="FC177" s="410"/>
      <c r="FD177" s="410"/>
      <c r="FE177" s="410"/>
      <c r="FF177" s="410"/>
      <c r="FG177" s="410"/>
      <c r="FH177" s="410"/>
      <c r="FI177" s="410"/>
      <c r="FJ177" s="410"/>
      <c r="FK177" s="410"/>
      <c r="FL177" s="410"/>
      <c r="FM177" s="410"/>
      <c r="FN177" s="410"/>
      <c r="FO177" s="410"/>
      <c r="FP177" s="410"/>
      <c r="FQ177" s="410"/>
      <c r="FR177" s="410"/>
      <c r="FS177" s="410"/>
      <c r="FT177" s="410"/>
      <c r="FU177" s="410"/>
      <c r="FV177" s="410"/>
      <c r="FW177" s="410"/>
      <c r="FX177" s="410"/>
      <c r="FY177" s="410"/>
      <c r="FZ177" s="410"/>
      <c r="GA177" s="410"/>
      <c r="GB177" s="410"/>
      <c r="GC177" s="410"/>
      <c r="GD177" s="410"/>
      <c r="GE177" s="410"/>
      <c r="GF177" s="410"/>
      <c r="GG177" s="410"/>
      <c r="GH177" s="410"/>
      <c r="GI177" s="410"/>
      <c r="GJ177" s="410"/>
      <c r="GK177" s="410"/>
      <c r="GL177" s="410"/>
      <c r="GM177" s="410"/>
      <c r="GN177" s="410"/>
      <c r="GO177" s="410"/>
      <c r="GP177" s="410"/>
      <c r="GQ177" s="410"/>
      <c r="GR177" s="410"/>
      <c r="GS177" s="410"/>
      <c r="GT177" s="410"/>
      <c r="GU177" s="410"/>
      <c r="GV177" s="410"/>
      <c r="GW177" s="410"/>
      <c r="GX177" s="410"/>
      <c r="GY177" s="410"/>
      <c r="GZ177" s="410"/>
      <c r="HA177" s="410"/>
      <c r="HB177" s="410"/>
      <c r="HC177" s="410"/>
      <c r="HD177" s="410"/>
      <c r="HE177" s="410"/>
      <c r="HF177" s="410"/>
      <c r="HG177" s="410"/>
      <c r="HH177" s="410"/>
      <c r="HI177" s="410"/>
      <c r="HJ177" s="410"/>
      <c r="HK177" s="410"/>
      <c r="HL177" s="410"/>
      <c r="HM177" s="410"/>
      <c r="HN177" s="410"/>
      <c r="HO177" s="410"/>
      <c r="HP177" s="410"/>
      <c r="HQ177" s="410"/>
      <c r="HR177" s="410"/>
      <c r="HS177" s="410"/>
      <c r="HT177" s="410"/>
      <c r="HU177" s="410"/>
      <c r="HV177" s="410"/>
      <c r="HW177" s="410"/>
      <c r="HX177" s="410"/>
      <c r="HY177" s="410"/>
      <c r="HZ177" s="410"/>
      <c r="IA177" s="410"/>
      <c r="IB177" s="410"/>
      <c r="IC177" s="410"/>
      <c r="ID177" s="410"/>
      <c r="IE177" s="410"/>
      <c r="IF177" s="410"/>
      <c r="IG177" s="410"/>
      <c r="IH177" s="410"/>
      <c r="II177" s="410"/>
      <c r="IJ177" s="410"/>
      <c r="IK177" s="410"/>
      <c r="IL177" s="410"/>
      <c r="IM177" s="410"/>
      <c r="IN177" s="410"/>
      <c r="IO177" s="410"/>
      <c r="IP177" s="410"/>
      <c r="IQ177" s="410"/>
      <c r="IR177" s="410"/>
      <c r="IS177" s="410"/>
      <c r="IT177" s="410"/>
      <c r="IU177" s="410"/>
      <c r="IV177" s="410"/>
    </row>
    <row r="178" spans="1:256" x14ac:dyDescent="0.2">
      <c r="A178" s="426"/>
      <c r="B178" s="427" t="s">
        <v>1030</v>
      </c>
      <c r="C178" s="428"/>
      <c r="D178" s="426"/>
      <c r="E178" s="428"/>
      <c r="F178" s="428"/>
      <c r="G178" s="428"/>
      <c r="H178" s="428"/>
      <c r="I178" s="428"/>
      <c r="J178" s="428"/>
      <c r="K178" s="428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  <c r="AA178" s="410"/>
      <c r="AB178" s="410"/>
      <c r="AC178" s="410"/>
      <c r="AD178" s="410"/>
      <c r="AE178" s="410"/>
      <c r="AF178" s="410"/>
      <c r="AG178" s="410"/>
      <c r="AH178" s="410"/>
      <c r="AI178" s="410"/>
      <c r="AJ178" s="410"/>
      <c r="AK178" s="410"/>
      <c r="AL178" s="410"/>
      <c r="AM178" s="410"/>
      <c r="AN178" s="410"/>
      <c r="AO178" s="410"/>
      <c r="AP178" s="410"/>
      <c r="AQ178" s="410"/>
      <c r="AR178" s="410"/>
      <c r="AS178" s="410"/>
      <c r="AT178" s="410"/>
      <c r="AU178" s="410"/>
      <c r="AV178" s="410"/>
      <c r="AW178" s="410"/>
      <c r="AX178" s="410"/>
      <c r="AY178" s="410"/>
      <c r="AZ178" s="410"/>
      <c r="BA178" s="410"/>
      <c r="BB178" s="410"/>
      <c r="BC178" s="410"/>
      <c r="BD178" s="410"/>
      <c r="BE178" s="410"/>
      <c r="BF178" s="410"/>
      <c r="BG178" s="410"/>
      <c r="BH178" s="410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  <c r="CB178" s="410"/>
      <c r="CC178" s="410"/>
      <c r="CD178" s="410"/>
      <c r="CE178" s="410"/>
      <c r="CF178" s="410"/>
      <c r="CG178" s="410"/>
      <c r="CH178" s="410"/>
      <c r="CI178" s="410"/>
      <c r="CJ178" s="410"/>
      <c r="CK178" s="410"/>
      <c r="CL178" s="410"/>
      <c r="CM178" s="410"/>
      <c r="CN178" s="410"/>
      <c r="CO178" s="410"/>
      <c r="CP178" s="410"/>
      <c r="CQ178" s="410"/>
      <c r="CR178" s="410"/>
      <c r="CS178" s="410"/>
      <c r="CT178" s="410"/>
      <c r="CU178" s="410"/>
      <c r="CV178" s="410"/>
      <c r="CW178" s="410"/>
      <c r="CX178" s="410"/>
      <c r="CY178" s="410"/>
      <c r="CZ178" s="410"/>
      <c r="DA178" s="410"/>
      <c r="DB178" s="410"/>
      <c r="DC178" s="410"/>
      <c r="DD178" s="410"/>
      <c r="DE178" s="410"/>
      <c r="DF178" s="410"/>
      <c r="DG178" s="410"/>
      <c r="DH178" s="410"/>
      <c r="DI178" s="410"/>
      <c r="DJ178" s="410"/>
      <c r="DK178" s="410"/>
      <c r="DL178" s="410"/>
      <c r="DM178" s="410"/>
      <c r="DN178" s="410"/>
      <c r="DO178" s="410"/>
      <c r="DP178" s="410"/>
      <c r="DQ178" s="410"/>
      <c r="DR178" s="410"/>
      <c r="DS178" s="410"/>
      <c r="DT178" s="410"/>
      <c r="DU178" s="410"/>
      <c r="DV178" s="410"/>
      <c r="DW178" s="410"/>
      <c r="DX178" s="410"/>
      <c r="DY178" s="410"/>
      <c r="DZ178" s="410"/>
      <c r="EA178" s="410"/>
      <c r="EB178" s="410"/>
      <c r="EC178" s="410"/>
      <c r="ED178" s="410"/>
      <c r="EE178" s="410"/>
      <c r="EF178" s="410"/>
      <c r="EG178" s="410"/>
      <c r="EH178" s="410"/>
      <c r="EI178" s="410"/>
      <c r="EJ178" s="410"/>
      <c r="EK178" s="410"/>
      <c r="EL178" s="410"/>
      <c r="EM178" s="410"/>
      <c r="EN178" s="410"/>
      <c r="EO178" s="410"/>
      <c r="EP178" s="410"/>
      <c r="EQ178" s="410"/>
      <c r="ER178" s="410"/>
      <c r="ES178" s="410"/>
      <c r="ET178" s="410"/>
      <c r="EU178" s="410"/>
      <c r="EV178" s="410"/>
      <c r="EW178" s="410"/>
      <c r="EX178" s="410"/>
      <c r="EY178" s="410"/>
      <c r="EZ178" s="410"/>
      <c r="FA178" s="410"/>
      <c r="FB178" s="410"/>
      <c r="FC178" s="410"/>
      <c r="FD178" s="410"/>
      <c r="FE178" s="410"/>
      <c r="FF178" s="410"/>
      <c r="FG178" s="410"/>
      <c r="FH178" s="410"/>
      <c r="FI178" s="410"/>
      <c r="FJ178" s="410"/>
      <c r="FK178" s="410"/>
      <c r="FL178" s="410"/>
      <c r="FM178" s="410"/>
      <c r="FN178" s="410"/>
      <c r="FO178" s="410"/>
      <c r="FP178" s="410"/>
      <c r="FQ178" s="410"/>
      <c r="FR178" s="410"/>
      <c r="FS178" s="410"/>
      <c r="FT178" s="410"/>
      <c r="FU178" s="410"/>
      <c r="FV178" s="410"/>
      <c r="FW178" s="410"/>
      <c r="FX178" s="410"/>
      <c r="FY178" s="410"/>
      <c r="FZ178" s="410"/>
      <c r="GA178" s="410"/>
      <c r="GB178" s="410"/>
      <c r="GC178" s="410"/>
      <c r="GD178" s="410"/>
      <c r="GE178" s="410"/>
      <c r="GF178" s="410"/>
      <c r="GG178" s="410"/>
      <c r="GH178" s="410"/>
      <c r="GI178" s="410"/>
      <c r="GJ178" s="410"/>
      <c r="GK178" s="410"/>
      <c r="GL178" s="410"/>
      <c r="GM178" s="410"/>
      <c r="GN178" s="410"/>
      <c r="GO178" s="410"/>
      <c r="GP178" s="410"/>
      <c r="GQ178" s="410"/>
      <c r="GR178" s="410"/>
      <c r="GS178" s="410"/>
      <c r="GT178" s="410"/>
      <c r="GU178" s="410"/>
      <c r="GV178" s="410"/>
      <c r="GW178" s="410"/>
      <c r="GX178" s="410"/>
      <c r="GY178" s="410"/>
      <c r="GZ178" s="410"/>
      <c r="HA178" s="410"/>
      <c r="HB178" s="410"/>
      <c r="HC178" s="410"/>
      <c r="HD178" s="410"/>
      <c r="HE178" s="410"/>
      <c r="HF178" s="410"/>
      <c r="HG178" s="410"/>
      <c r="HH178" s="410"/>
      <c r="HI178" s="410"/>
      <c r="HJ178" s="410"/>
      <c r="HK178" s="410"/>
      <c r="HL178" s="410"/>
      <c r="HM178" s="410"/>
      <c r="HN178" s="410"/>
      <c r="HO178" s="410"/>
      <c r="HP178" s="410"/>
      <c r="HQ178" s="410"/>
      <c r="HR178" s="410"/>
      <c r="HS178" s="410"/>
      <c r="HT178" s="410"/>
      <c r="HU178" s="410"/>
      <c r="HV178" s="410"/>
      <c r="HW178" s="410"/>
      <c r="HX178" s="410"/>
      <c r="HY178" s="410"/>
      <c r="HZ178" s="410"/>
      <c r="IA178" s="410"/>
      <c r="IB178" s="410"/>
      <c r="IC178" s="410"/>
      <c r="ID178" s="410"/>
      <c r="IE178" s="410"/>
      <c r="IF178" s="410"/>
      <c r="IG178" s="410"/>
      <c r="IH178" s="410"/>
      <c r="II178" s="410"/>
      <c r="IJ178" s="410"/>
      <c r="IK178" s="410"/>
      <c r="IL178" s="410"/>
      <c r="IM178" s="410"/>
      <c r="IN178" s="410"/>
      <c r="IO178" s="410"/>
      <c r="IP178" s="410"/>
      <c r="IQ178" s="410"/>
      <c r="IR178" s="410"/>
      <c r="IS178" s="410"/>
      <c r="IT178" s="410"/>
      <c r="IU178" s="410"/>
      <c r="IV178" s="410"/>
    </row>
    <row r="179" spans="1:256" x14ac:dyDescent="0.2">
      <c r="A179" s="426" t="s">
        <v>1031</v>
      </c>
      <c r="B179" s="426" t="s">
        <v>1032</v>
      </c>
      <c r="C179" s="428"/>
      <c r="D179" s="428"/>
      <c r="E179" s="428"/>
      <c r="F179" s="428"/>
      <c r="G179" s="428"/>
      <c r="H179" s="428"/>
      <c r="I179" s="428"/>
      <c r="J179" s="428"/>
      <c r="K179" s="428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  <c r="AA179" s="410"/>
      <c r="AB179" s="410"/>
      <c r="AC179" s="410"/>
      <c r="AD179" s="410"/>
      <c r="AE179" s="410"/>
      <c r="AF179" s="410"/>
      <c r="AG179" s="410"/>
      <c r="AH179" s="410"/>
      <c r="AI179" s="410"/>
      <c r="AJ179" s="410"/>
      <c r="AK179" s="410"/>
      <c r="AL179" s="410"/>
      <c r="AM179" s="410"/>
      <c r="AN179" s="410"/>
      <c r="AO179" s="410"/>
      <c r="AP179" s="410"/>
      <c r="AQ179" s="410"/>
      <c r="AR179" s="410"/>
      <c r="AS179" s="410"/>
      <c r="AT179" s="410"/>
      <c r="AU179" s="410"/>
      <c r="AV179" s="410"/>
      <c r="AW179" s="410"/>
      <c r="AX179" s="410"/>
      <c r="AY179" s="410"/>
      <c r="AZ179" s="410"/>
      <c r="BA179" s="410"/>
      <c r="BB179" s="410"/>
      <c r="BC179" s="410"/>
      <c r="BD179" s="410"/>
      <c r="BE179" s="410"/>
      <c r="BF179" s="410"/>
      <c r="BG179" s="410"/>
      <c r="BH179" s="410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  <c r="CB179" s="410"/>
      <c r="CC179" s="410"/>
      <c r="CD179" s="410"/>
      <c r="CE179" s="410"/>
      <c r="CF179" s="410"/>
      <c r="CG179" s="410"/>
      <c r="CH179" s="410"/>
      <c r="CI179" s="410"/>
      <c r="CJ179" s="410"/>
      <c r="CK179" s="410"/>
      <c r="CL179" s="410"/>
      <c r="CM179" s="410"/>
      <c r="CN179" s="410"/>
      <c r="CO179" s="410"/>
      <c r="CP179" s="410"/>
      <c r="CQ179" s="410"/>
      <c r="CR179" s="410"/>
      <c r="CS179" s="410"/>
      <c r="CT179" s="410"/>
      <c r="CU179" s="410"/>
      <c r="CV179" s="410"/>
      <c r="CW179" s="410"/>
      <c r="CX179" s="410"/>
      <c r="CY179" s="410"/>
      <c r="CZ179" s="410"/>
      <c r="DA179" s="410"/>
      <c r="DB179" s="410"/>
      <c r="DC179" s="410"/>
      <c r="DD179" s="410"/>
      <c r="DE179" s="410"/>
      <c r="DF179" s="410"/>
      <c r="DG179" s="410"/>
      <c r="DH179" s="410"/>
      <c r="DI179" s="410"/>
      <c r="DJ179" s="410"/>
      <c r="DK179" s="410"/>
      <c r="DL179" s="410"/>
      <c r="DM179" s="410"/>
      <c r="DN179" s="410"/>
      <c r="DO179" s="410"/>
      <c r="DP179" s="410"/>
      <c r="DQ179" s="410"/>
      <c r="DR179" s="410"/>
      <c r="DS179" s="410"/>
      <c r="DT179" s="410"/>
      <c r="DU179" s="410"/>
      <c r="DV179" s="410"/>
      <c r="DW179" s="410"/>
      <c r="DX179" s="410"/>
      <c r="DY179" s="410"/>
      <c r="DZ179" s="410"/>
      <c r="EA179" s="410"/>
      <c r="EB179" s="410"/>
      <c r="EC179" s="410"/>
      <c r="ED179" s="410"/>
      <c r="EE179" s="410"/>
      <c r="EF179" s="410"/>
      <c r="EG179" s="410"/>
      <c r="EH179" s="410"/>
      <c r="EI179" s="410"/>
      <c r="EJ179" s="410"/>
      <c r="EK179" s="410"/>
      <c r="EL179" s="410"/>
      <c r="EM179" s="410"/>
      <c r="EN179" s="410"/>
      <c r="EO179" s="410"/>
      <c r="EP179" s="410"/>
      <c r="EQ179" s="410"/>
      <c r="ER179" s="410"/>
      <c r="ES179" s="410"/>
      <c r="ET179" s="410"/>
      <c r="EU179" s="410"/>
      <c r="EV179" s="410"/>
      <c r="EW179" s="410"/>
      <c r="EX179" s="410"/>
      <c r="EY179" s="410"/>
      <c r="EZ179" s="410"/>
      <c r="FA179" s="410"/>
      <c r="FB179" s="410"/>
      <c r="FC179" s="410"/>
      <c r="FD179" s="410"/>
      <c r="FE179" s="410"/>
      <c r="FF179" s="410"/>
      <c r="FG179" s="410"/>
      <c r="FH179" s="410"/>
      <c r="FI179" s="410"/>
      <c r="FJ179" s="410"/>
      <c r="FK179" s="410"/>
      <c r="FL179" s="410"/>
      <c r="FM179" s="410"/>
      <c r="FN179" s="410"/>
      <c r="FO179" s="410"/>
      <c r="FP179" s="410"/>
      <c r="FQ179" s="410"/>
      <c r="FR179" s="410"/>
      <c r="FS179" s="410"/>
      <c r="FT179" s="410"/>
      <c r="FU179" s="410"/>
      <c r="FV179" s="410"/>
      <c r="FW179" s="410"/>
      <c r="FX179" s="410"/>
      <c r="FY179" s="410"/>
      <c r="FZ179" s="410"/>
      <c r="GA179" s="410"/>
      <c r="GB179" s="410"/>
      <c r="GC179" s="410"/>
      <c r="GD179" s="410"/>
      <c r="GE179" s="410"/>
      <c r="GF179" s="410"/>
      <c r="GG179" s="410"/>
      <c r="GH179" s="410"/>
      <c r="GI179" s="410"/>
      <c r="GJ179" s="410"/>
      <c r="GK179" s="410"/>
      <c r="GL179" s="410"/>
      <c r="GM179" s="410"/>
      <c r="GN179" s="410"/>
      <c r="GO179" s="410"/>
      <c r="GP179" s="410"/>
      <c r="GQ179" s="410"/>
      <c r="GR179" s="410"/>
      <c r="GS179" s="410"/>
      <c r="GT179" s="410"/>
      <c r="GU179" s="410"/>
      <c r="GV179" s="410"/>
      <c r="GW179" s="410"/>
      <c r="GX179" s="410"/>
      <c r="GY179" s="410"/>
      <c r="GZ179" s="410"/>
      <c r="HA179" s="410"/>
      <c r="HB179" s="410"/>
      <c r="HC179" s="410"/>
      <c r="HD179" s="410"/>
      <c r="HE179" s="410"/>
      <c r="HF179" s="410"/>
      <c r="HG179" s="410"/>
      <c r="HH179" s="410"/>
      <c r="HI179" s="410"/>
      <c r="HJ179" s="410"/>
      <c r="HK179" s="410"/>
      <c r="HL179" s="410"/>
      <c r="HM179" s="410"/>
      <c r="HN179" s="410"/>
      <c r="HO179" s="410"/>
      <c r="HP179" s="410"/>
      <c r="HQ179" s="410"/>
      <c r="HR179" s="410"/>
      <c r="HS179" s="410"/>
      <c r="HT179" s="410"/>
      <c r="HU179" s="410"/>
      <c r="HV179" s="410"/>
      <c r="HW179" s="410"/>
      <c r="HX179" s="410"/>
      <c r="HY179" s="410"/>
      <c r="HZ179" s="410"/>
      <c r="IA179" s="410"/>
      <c r="IB179" s="410"/>
      <c r="IC179" s="410"/>
      <c r="ID179" s="410"/>
      <c r="IE179" s="410"/>
      <c r="IF179" s="410"/>
      <c r="IG179" s="410"/>
      <c r="IH179" s="410"/>
      <c r="II179" s="410"/>
      <c r="IJ179" s="410"/>
      <c r="IK179" s="410"/>
      <c r="IL179" s="410"/>
      <c r="IM179" s="410"/>
      <c r="IN179" s="410"/>
      <c r="IO179" s="410"/>
      <c r="IP179" s="410"/>
      <c r="IQ179" s="410"/>
      <c r="IR179" s="410"/>
      <c r="IS179" s="410"/>
      <c r="IT179" s="410"/>
      <c r="IU179" s="410"/>
      <c r="IV179" s="410"/>
    </row>
    <row r="180" spans="1:256" x14ac:dyDescent="0.2">
      <c r="A180" s="426" t="s">
        <v>1033</v>
      </c>
      <c r="B180" s="426" t="s">
        <v>1034</v>
      </c>
      <c r="C180" s="428"/>
      <c r="D180" s="428"/>
      <c r="E180" s="428"/>
      <c r="F180" s="428"/>
      <c r="G180" s="428"/>
      <c r="H180" s="428"/>
      <c r="I180" s="428"/>
      <c r="J180" s="428"/>
      <c r="K180" s="428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  <c r="AA180" s="410"/>
      <c r="AB180" s="410"/>
      <c r="AC180" s="410"/>
      <c r="AD180" s="410"/>
      <c r="AE180" s="410"/>
      <c r="AF180" s="410"/>
      <c r="AG180" s="410"/>
      <c r="AH180" s="410"/>
      <c r="AI180" s="410"/>
      <c r="AJ180" s="410"/>
      <c r="AK180" s="410"/>
      <c r="AL180" s="410"/>
      <c r="AM180" s="410"/>
      <c r="AN180" s="410"/>
      <c r="AO180" s="410"/>
      <c r="AP180" s="410"/>
      <c r="AQ180" s="410"/>
      <c r="AR180" s="410"/>
      <c r="AS180" s="410"/>
      <c r="AT180" s="410"/>
      <c r="AU180" s="410"/>
      <c r="AV180" s="410"/>
      <c r="AW180" s="410"/>
      <c r="AX180" s="410"/>
      <c r="AY180" s="410"/>
      <c r="AZ180" s="410"/>
      <c r="BA180" s="410"/>
      <c r="BB180" s="410"/>
      <c r="BC180" s="410"/>
      <c r="BD180" s="410"/>
      <c r="BE180" s="410"/>
      <c r="BF180" s="410"/>
      <c r="BG180" s="410"/>
      <c r="BH180" s="410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  <c r="CB180" s="410"/>
      <c r="CC180" s="410"/>
      <c r="CD180" s="410"/>
      <c r="CE180" s="410"/>
      <c r="CF180" s="410"/>
      <c r="CG180" s="410"/>
      <c r="CH180" s="410"/>
      <c r="CI180" s="410"/>
      <c r="CJ180" s="410"/>
      <c r="CK180" s="410"/>
      <c r="CL180" s="410"/>
      <c r="CM180" s="410"/>
      <c r="CN180" s="410"/>
      <c r="CO180" s="410"/>
      <c r="CP180" s="410"/>
      <c r="CQ180" s="410"/>
      <c r="CR180" s="410"/>
      <c r="CS180" s="410"/>
      <c r="CT180" s="410"/>
      <c r="CU180" s="410"/>
      <c r="CV180" s="410"/>
      <c r="CW180" s="410"/>
      <c r="CX180" s="410"/>
      <c r="CY180" s="410"/>
      <c r="CZ180" s="410"/>
      <c r="DA180" s="410"/>
      <c r="DB180" s="410"/>
      <c r="DC180" s="410"/>
      <c r="DD180" s="410"/>
      <c r="DE180" s="410"/>
      <c r="DF180" s="410"/>
      <c r="DG180" s="410"/>
      <c r="DH180" s="410"/>
      <c r="DI180" s="410"/>
      <c r="DJ180" s="410"/>
      <c r="DK180" s="410"/>
      <c r="DL180" s="410"/>
      <c r="DM180" s="410"/>
      <c r="DN180" s="410"/>
      <c r="DO180" s="410"/>
      <c r="DP180" s="410"/>
      <c r="DQ180" s="410"/>
      <c r="DR180" s="410"/>
      <c r="DS180" s="410"/>
      <c r="DT180" s="410"/>
      <c r="DU180" s="410"/>
      <c r="DV180" s="410"/>
      <c r="DW180" s="410"/>
      <c r="DX180" s="410"/>
      <c r="DY180" s="410"/>
      <c r="DZ180" s="410"/>
      <c r="EA180" s="410"/>
      <c r="EB180" s="410"/>
      <c r="EC180" s="410"/>
      <c r="ED180" s="410"/>
      <c r="EE180" s="410"/>
      <c r="EF180" s="410"/>
      <c r="EG180" s="410"/>
      <c r="EH180" s="410"/>
      <c r="EI180" s="410"/>
      <c r="EJ180" s="410"/>
      <c r="EK180" s="410"/>
      <c r="EL180" s="410"/>
      <c r="EM180" s="410"/>
      <c r="EN180" s="410"/>
      <c r="EO180" s="410"/>
      <c r="EP180" s="410"/>
      <c r="EQ180" s="410"/>
      <c r="ER180" s="410"/>
      <c r="ES180" s="410"/>
      <c r="ET180" s="410"/>
      <c r="EU180" s="410"/>
      <c r="EV180" s="410"/>
      <c r="EW180" s="410"/>
      <c r="EX180" s="410"/>
      <c r="EY180" s="410"/>
      <c r="EZ180" s="410"/>
      <c r="FA180" s="410"/>
      <c r="FB180" s="410"/>
      <c r="FC180" s="410"/>
      <c r="FD180" s="410"/>
      <c r="FE180" s="410"/>
      <c r="FF180" s="410"/>
      <c r="FG180" s="410"/>
      <c r="FH180" s="410"/>
      <c r="FI180" s="410"/>
      <c r="FJ180" s="410"/>
      <c r="FK180" s="410"/>
      <c r="FL180" s="410"/>
      <c r="FM180" s="410"/>
      <c r="FN180" s="410"/>
      <c r="FO180" s="410"/>
      <c r="FP180" s="410"/>
      <c r="FQ180" s="410"/>
      <c r="FR180" s="410"/>
      <c r="FS180" s="410"/>
      <c r="FT180" s="410"/>
      <c r="FU180" s="410"/>
      <c r="FV180" s="410"/>
      <c r="FW180" s="410"/>
      <c r="FX180" s="410"/>
      <c r="FY180" s="410"/>
      <c r="FZ180" s="410"/>
      <c r="GA180" s="410"/>
      <c r="GB180" s="410"/>
      <c r="GC180" s="410"/>
      <c r="GD180" s="410"/>
      <c r="GE180" s="410"/>
      <c r="GF180" s="410"/>
      <c r="GG180" s="410"/>
      <c r="GH180" s="410"/>
      <c r="GI180" s="410"/>
      <c r="GJ180" s="410"/>
      <c r="GK180" s="410"/>
      <c r="GL180" s="410"/>
      <c r="GM180" s="410"/>
      <c r="GN180" s="410"/>
      <c r="GO180" s="410"/>
      <c r="GP180" s="410"/>
      <c r="GQ180" s="410"/>
      <c r="GR180" s="410"/>
      <c r="GS180" s="410"/>
      <c r="GT180" s="410"/>
      <c r="GU180" s="410"/>
      <c r="GV180" s="410"/>
      <c r="GW180" s="410"/>
      <c r="GX180" s="410"/>
      <c r="GY180" s="410"/>
      <c r="GZ180" s="410"/>
      <c r="HA180" s="410"/>
      <c r="HB180" s="410"/>
      <c r="HC180" s="410"/>
      <c r="HD180" s="410"/>
      <c r="HE180" s="410"/>
      <c r="HF180" s="410"/>
      <c r="HG180" s="410"/>
      <c r="HH180" s="410"/>
      <c r="HI180" s="410"/>
      <c r="HJ180" s="410"/>
      <c r="HK180" s="410"/>
      <c r="HL180" s="410"/>
      <c r="HM180" s="410"/>
      <c r="HN180" s="410"/>
      <c r="HO180" s="410"/>
      <c r="HP180" s="410"/>
      <c r="HQ180" s="410"/>
      <c r="HR180" s="410"/>
      <c r="HS180" s="410"/>
      <c r="HT180" s="410"/>
      <c r="HU180" s="410"/>
      <c r="HV180" s="410"/>
      <c r="HW180" s="410"/>
      <c r="HX180" s="410"/>
      <c r="HY180" s="410"/>
      <c r="HZ180" s="410"/>
      <c r="IA180" s="410"/>
      <c r="IB180" s="410"/>
      <c r="IC180" s="410"/>
      <c r="ID180" s="410"/>
      <c r="IE180" s="410"/>
      <c r="IF180" s="410"/>
      <c r="IG180" s="410"/>
      <c r="IH180" s="410"/>
      <c r="II180" s="410"/>
      <c r="IJ180" s="410"/>
      <c r="IK180" s="410"/>
      <c r="IL180" s="410"/>
      <c r="IM180" s="410"/>
      <c r="IN180" s="410"/>
      <c r="IO180" s="410"/>
      <c r="IP180" s="410"/>
      <c r="IQ180" s="410"/>
      <c r="IR180" s="410"/>
      <c r="IS180" s="410"/>
      <c r="IT180" s="410"/>
      <c r="IU180" s="410"/>
      <c r="IV180" s="410"/>
    </row>
    <row r="181" spans="1:256" x14ac:dyDescent="0.2">
      <c r="A181" s="426" t="s">
        <v>1035</v>
      </c>
      <c r="B181" s="426" t="s">
        <v>1036</v>
      </c>
      <c r="C181" s="428"/>
      <c r="D181" s="428"/>
      <c r="E181" s="428"/>
      <c r="F181" s="428"/>
      <c r="G181" s="428"/>
      <c r="H181" s="428"/>
      <c r="I181" s="428"/>
      <c r="J181" s="428"/>
      <c r="K181" s="428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  <c r="AA181" s="410"/>
      <c r="AB181" s="410"/>
      <c r="AC181" s="410"/>
      <c r="AD181" s="410"/>
      <c r="AE181" s="410"/>
      <c r="AF181" s="410"/>
      <c r="AG181" s="410"/>
      <c r="AH181" s="410"/>
      <c r="AI181" s="410"/>
      <c r="AJ181" s="410"/>
      <c r="AK181" s="410"/>
      <c r="AL181" s="410"/>
      <c r="AM181" s="410"/>
      <c r="AN181" s="410"/>
      <c r="AO181" s="410"/>
      <c r="AP181" s="410"/>
      <c r="AQ181" s="410"/>
      <c r="AR181" s="410"/>
      <c r="AS181" s="410"/>
      <c r="AT181" s="410"/>
      <c r="AU181" s="410"/>
      <c r="AV181" s="410"/>
      <c r="AW181" s="410"/>
      <c r="AX181" s="410"/>
      <c r="AY181" s="410"/>
      <c r="AZ181" s="410"/>
      <c r="BA181" s="410"/>
      <c r="BB181" s="410"/>
      <c r="BC181" s="410"/>
      <c r="BD181" s="410"/>
      <c r="BE181" s="410"/>
      <c r="BF181" s="410"/>
      <c r="BG181" s="410"/>
      <c r="BH181" s="410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  <c r="CB181" s="410"/>
      <c r="CC181" s="410"/>
      <c r="CD181" s="410"/>
      <c r="CE181" s="410"/>
      <c r="CF181" s="410"/>
      <c r="CG181" s="410"/>
      <c r="CH181" s="410"/>
      <c r="CI181" s="410"/>
      <c r="CJ181" s="410"/>
      <c r="CK181" s="410"/>
      <c r="CL181" s="410"/>
      <c r="CM181" s="410"/>
      <c r="CN181" s="410"/>
      <c r="CO181" s="410"/>
      <c r="CP181" s="410"/>
      <c r="CQ181" s="410"/>
      <c r="CR181" s="410"/>
      <c r="CS181" s="410"/>
      <c r="CT181" s="410"/>
      <c r="CU181" s="410"/>
      <c r="CV181" s="410"/>
      <c r="CW181" s="410"/>
      <c r="CX181" s="410"/>
      <c r="CY181" s="410"/>
      <c r="CZ181" s="410"/>
      <c r="DA181" s="410"/>
      <c r="DB181" s="410"/>
      <c r="DC181" s="410"/>
      <c r="DD181" s="410"/>
      <c r="DE181" s="410"/>
      <c r="DF181" s="410"/>
      <c r="DG181" s="410"/>
      <c r="DH181" s="410"/>
      <c r="DI181" s="410"/>
      <c r="DJ181" s="410"/>
      <c r="DK181" s="410"/>
      <c r="DL181" s="410"/>
      <c r="DM181" s="410"/>
      <c r="DN181" s="410"/>
      <c r="DO181" s="410"/>
      <c r="DP181" s="410"/>
      <c r="DQ181" s="410"/>
      <c r="DR181" s="410"/>
      <c r="DS181" s="410"/>
      <c r="DT181" s="410"/>
      <c r="DU181" s="410"/>
      <c r="DV181" s="410"/>
      <c r="DW181" s="410"/>
      <c r="DX181" s="410"/>
      <c r="DY181" s="410"/>
      <c r="DZ181" s="410"/>
      <c r="EA181" s="410"/>
      <c r="EB181" s="410"/>
      <c r="EC181" s="410"/>
      <c r="ED181" s="410"/>
      <c r="EE181" s="410"/>
      <c r="EF181" s="410"/>
      <c r="EG181" s="410"/>
      <c r="EH181" s="410"/>
      <c r="EI181" s="410"/>
      <c r="EJ181" s="410"/>
      <c r="EK181" s="410"/>
      <c r="EL181" s="410"/>
      <c r="EM181" s="410"/>
      <c r="EN181" s="410"/>
      <c r="EO181" s="410"/>
      <c r="EP181" s="410"/>
      <c r="EQ181" s="410"/>
      <c r="ER181" s="410"/>
      <c r="ES181" s="410"/>
      <c r="ET181" s="410"/>
      <c r="EU181" s="410"/>
      <c r="EV181" s="410"/>
      <c r="EW181" s="410"/>
      <c r="EX181" s="410"/>
      <c r="EY181" s="410"/>
      <c r="EZ181" s="410"/>
      <c r="FA181" s="410"/>
      <c r="FB181" s="410"/>
      <c r="FC181" s="410"/>
      <c r="FD181" s="410"/>
      <c r="FE181" s="410"/>
      <c r="FF181" s="410"/>
      <c r="FG181" s="410"/>
      <c r="FH181" s="410"/>
      <c r="FI181" s="410"/>
      <c r="FJ181" s="410"/>
      <c r="FK181" s="410"/>
      <c r="FL181" s="410"/>
      <c r="FM181" s="410"/>
      <c r="FN181" s="410"/>
      <c r="FO181" s="410"/>
      <c r="FP181" s="410"/>
      <c r="FQ181" s="410"/>
      <c r="FR181" s="410"/>
      <c r="FS181" s="410"/>
      <c r="FT181" s="410"/>
      <c r="FU181" s="410"/>
      <c r="FV181" s="410"/>
      <c r="FW181" s="410"/>
      <c r="FX181" s="410"/>
      <c r="FY181" s="410"/>
      <c r="FZ181" s="410"/>
      <c r="GA181" s="410"/>
      <c r="GB181" s="410"/>
      <c r="GC181" s="410"/>
      <c r="GD181" s="410"/>
      <c r="GE181" s="410"/>
      <c r="GF181" s="410"/>
      <c r="GG181" s="410"/>
      <c r="GH181" s="410"/>
      <c r="GI181" s="410"/>
      <c r="GJ181" s="410"/>
      <c r="GK181" s="410"/>
      <c r="GL181" s="410"/>
      <c r="GM181" s="410"/>
      <c r="GN181" s="410"/>
      <c r="GO181" s="410"/>
      <c r="GP181" s="410"/>
      <c r="GQ181" s="410"/>
      <c r="GR181" s="410"/>
      <c r="GS181" s="410"/>
      <c r="GT181" s="410"/>
      <c r="GU181" s="410"/>
      <c r="GV181" s="410"/>
      <c r="GW181" s="410"/>
      <c r="GX181" s="410"/>
      <c r="GY181" s="410"/>
      <c r="GZ181" s="410"/>
      <c r="HA181" s="410"/>
      <c r="HB181" s="410"/>
      <c r="HC181" s="410"/>
      <c r="HD181" s="410"/>
      <c r="HE181" s="410"/>
      <c r="HF181" s="410"/>
      <c r="HG181" s="410"/>
      <c r="HH181" s="410"/>
      <c r="HI181" s="410"/>
      <c r="HJ181" s="410"/>
      <c r="HK181" s="410"/>
      <c r="HL181" s="410"/>
      <c r="HM181" s="410"/>
      <c r="HN181" s="410"/>
      <c r="HO181" s="410"/>
      <c r="HP181" s="410"/>
      <c r="HQ181" s="410"/>
      <c r="HR181" s="410"/>
      <c r="HS181" s="410"/>
      <c r="HT181" s="410"/>
      <c r="HU181" s="410"/>
      <c r="HV181" s="410"/>
      <c r="HW181" s="410"/>
      <c r="HX181" s="410"/>
      <c r="HY181" s="410"/>
      <c r="HZ181" s="410"/>
      <c r="IA181" s="410"/>
      <c r="IB181" s="410"/>
      <c r="IC181" s="410"/>
      <c r="ID181" s="410"/>
      <c r="IE181" s="410"/>
      <c r="IF181" s="410"/>
      <c r="IG181" s="410"/>
      <c r="IH181" s="410"/>
      <c r="II181" s="410"/>
      <c r="IJ181" s="410"/>
      <c r="IK181" s="410"/>
      <c r="IL181" s="410"/>
      <c r="IM181" s="410"/>
      <c r="IN181" s="410"/>
      <c r="IO181" s="410"/>
      <c r="IP181" s="410"/>
      <c r="IQ181" s="410"/>
      <c r="IR181" s="410"/>
      <c r="IS181" s="410"/>
      <c r="IT181" s="410"/>
      <c r="IU181" s="410"/>
      <c r="IV181" s="410"/>
    </row>
    <row r="182" spans="1:256" x14ac:dyDescent="0.2">
      <c r="A182" s="426" t="s">
        <v>1037</v>
      </c>
      <c r="B182" s="426" t="s">
        <v>1038</v>
      </c>
      <c r="C182" s="428"/>
      <c r="D182" s="428"/>
      <c r="E182" s="428"/>
      <c r="F182" s="428"/>
      <c r="G182" s="428"/>
      <c r="H182" s="428"/>
      <c r="I182" s="428"/>
      <c r="J182" s="428"/>
      <c r="K182" s="428"/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  <c r="Z182" s="410"/>
      <c r="AA182" s="410"/>
      <c r="AB182" s="410"/>
      <c r="AC182" s="410"/>
      <c r="AD182" s="410"/>
      <c r="AE182" s="410"/>
      <c r="AF182" s="410"/>
      <c r="AG182" s="410"/>
      <c r="AH182" s="410"/>
      <c r="AI182" s="410"/>
      <c r="AJ182" s="410"/>
      <c r="AK182" s="410"/>
      <c r="AL182" s="410"/>
      <c r="AM182" s="410"/>
      <c r="AN182" s="410"/>
      <c r="AO182" s="410"/>
      <c r="AP182" s="410"/>
      <c r="AQ182" s="410"/>
      <c r="AR182" s="410"/>
      <c r="AS182" s="410"/>
      <c r="AT182" s="410"/>
      <c r="AU182" s="410"/>
      <c r="AV182" s="410"/>
      <c r="AW182" s="410"/>
      <c r="AX182" s="410"/>
      <c r="AY182" s="410"/>
      <c r="AZ182" s="410"/>
      <c r="BA182" s="410"/>
      <c r="BB182" s="410"/>
      <c r="BC182" s="410"/>
      <c r="BD182" s="410"/>
      <c r="BE182" s="410"/>
      <c r="BF182" s="410"/>
      <c r="BG182" s="410"/>
      <c r="BH182" s="410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  <c r="CB182" s="410"/>
      <c r="CC182" s="410"/>
      <c r="CD182" s="410"/>
      <c r="CE182" s="410"/>
      <c r="CF182" s="410"/>
      <c r="CG182" s="410"/>
      <c r="CH182" s="410"/>
      <c r="CI182" s="410"/>
      <c r="CJ182" s="410"/>
      <c r="CK182" s="410"/>
      <c r="CL182" s="410"/>
      <c r="CM182" s="410"/>
      <c r="CN182" s="410"/>
      <c r="CO182" s="410"/>
      <c r="CP182" s="410"/>
      <c r="CQ182" s="410"/>
      <c r="CR182" s="410"/>
      <c r="CS182" s="410"/>
      <c r="CT182" s="410"/>
      <c r="CU182" s="410"/>
      <c r="CV182" s="410"/>
      <c r="CW182" s="410"/>
      <c r="CX182" s="410"/>
      <c r="CY182" s="410"/>
      <c r="CZ182" s="410"/>
      <c r="DA182" s="410"/>
      <c r="DB182" s="410"/>
      <c r="DC182" s="410"/>
      <c r="DD182" s="410"/>
      <c r="DE182" s="410"/>
      <c r="DF182" s="410"/>
      <c r="DG182" s="410"/>
      <c r="DH182" s="410"/>
      <c r="DI182" s="410"/>
      <c r="DJ182" s="410"/>
      <c r="DK182" s="410"/>
      <c r="DL182" s="410"/>
      <c r="DM182" s="410"/>
      <c r="DN182" s="410"/>
      <c r="DO182" s="410"/>
      <c r="DP182" s="410"/>
      <c r="DQ182" s="410"/>
      <c r="DR182" s="410"/>
      <c r="DS182" s="410"/>
      <c r="DT182" s="410"/>
      <c r="DU182" s="410"/>
      <c r="DV182" s="410"/>
      <c r="DW182" s="410"/>
      <c r="DX182" s="410"/>
      <c r="DY182" s="410"/>
      <c r="DZ182" s="410"/>
      <c r="EA182" s="410"/>
      <c r="EB182" s="410"/>
      <c r="EC182" s="410"/>
      <c r="ED182" s="410"/>
      <c r="EE182" s="410"/>
      <c r="EF182" s="410"/>
      <c r="EG182" s="410"/>
      <c r="EH182" s="410"/>
      <c r="EI182" s="410"/>
      <c r="EJ182" s="410"/>
      <c r="EK182" s="410"/>
      <c r="EL182" s="410"/>
      <c r="EM182" s="410"/>
      <c r="EN182" s="410"/>
      <c r="EO182" s="410"/>
      <c r="EP182" s="410"/>
      <c r="EQ182" s="410"/>
      <c r="ER182" s="410"/>
      <c r="ES182" s="410"/>
      <c r="ET182" s="410"/>
      <c r="EU182" s="410"/>
      <c r="EV182" s="410"/>
      <c r="EW182" s="410"/>
      <c r="EX182" s="410"/>
      <c r="EY182" s="410"/>
      <c r="EZ182" s="410"/>
      <c r="FA182" s="410"/>
      <c r="FB182" s="410"/>
      <c r="FC182" s="410"/>
      <c r="FD182" s="410"/>
      <c r="FE182" s="410"/>
      <c r="FF182" s="410"/>
      <c r="FG182" s="410"/>
      <c r="FH182" s="410"/>
      <c r="FI182" s="410"/>
      <c r="FJ182" s="410"/>
      <c r="FK182" s="410"/>
      <c r="FL182" s="410"/>
      <c r="FM182" s="410"/>
      <c r="FN182" s="410"/>
      <c r="FO182" s="410"/>
      <c r="FP182" s="410"/>
      <c r="FQ182" s="410"/>
      <c r="FR182" s="410"/>
      <c r="FS182" s="410"/>
      <c r="FT182" s="410"/>
      <c r="FU182" s="410"/>
      <c r="FV182" s="410"/>
      <c r="FW182" s="410"/>
      <c r="FX182" s="410"/>
      <c r="FY182" s="410"/>
      <c r="FZ182" s="410"/>
      <c r="GA182" s="410"/>
      <c r="GB182" s="410"/>
      <c r="GC182" s="410"/>
      <c r="GD182" s="410"/>
      <c r="GE182" s="410"/>
      <c r="GF182" s="410"/>
      <c r="GG182" s="410"/>
      <c r="GH182" s="410"/>
      <c r="GI182" s="410"/>
      <c r="GJ182" s="410"/>
      <c r="GK182" s="410"/>
      <c r="GL182" s="410"/>
      <c r="GM182" s="410"/>
      <c r="GN182" s="410"/>
      <c r="GO182" s="410"/>
      <c r="GP182" s="410"/>
      <c r="GQ182" s="410"/>
      <c r="GR182" s="410"/>
      <c r="GS182" s="410"/>
      <c r="GT182" s="410"/>
      <c r="GU182" s="410"/>
      <c r="GV182" s="410"/>
      <c r="GW182" s="410"/>
      <c r="GX182" s="410"/>
      <c r="GY182" s="410"/>
      <c r="GZ182" s="410"/>
      <c r="HA182" s="410"/>
      <c r="HB182" s="410"/>
      <c r="HC182" s="410"/>
      <c r="HD182" s="410"/>
      <c r="HE182" s="410"/>
      <c r="HF182" s="410"/>
      <c r="HG182" s="410"/>
      <c r="HH182" s="410"/>
      <c r="HI182" s="410"/>
      <c r="HJ182" s="410"/>
      <c r="HK182" s="410"/>
      <c r="HL182" s="410"/>
      <c r="HM182" s="410"/>
      <c r="HN182" s="410"/>
      <c r="HO182" s="410"/>
      <c r="HP182" s="410"/>
      <c r="HQ182" s="410"/>
      <c r="HR182" s="410"/>
      <c r="HS182" s="410"/>
      <c r="HT182" s="410"/>
      <c r="HU182" s="410"/>
      <c r="HV182" s="410"/>
      <c r="HW182" s="410"/>
      <c r="HX182" s="410"/>
      <c r="HY182" s="410"/>
      <c r="HZ182" s="410"/>
      <c r="IA182" s="410"/>
      <c r="IB182" s="410"/>
      <c r="IC182" s="410"/>
      <c r="ID182" s="410"/>
      <c r="IE182" s="410"/>
      <c r="IF182" s="410"/>
      <c r="IG182" s="410"/>
      <c r="IH182" s="410"/>
      <c r="II182" s="410"/>
      <c r="IJ182" s="410"/>
      <c r="IK182" s="410"/>
      <c r="IL182" s="410"/>
      <c r="IM182" s="410"/>
      <c r="IN182" s="410"/>
      <c r="IO182" s="410"/>
      <c r="IP182" s="410"/>
      <c r="IQ182" s="410"/>
      <c r="IR182" s="410"/>
      <c r="IS182" s="410"/>
      <c r="IT182" s="410"/>
      <c r="IU182" s="410"/>
      <c r="IV182" s="410"/>
    </row>
    <row r="183" spans="1:256" x14ac:dyDescent="0.2">
      <c r="A183" s="426" t="s">
        <v>824</v>
      </c>
      <c r="B183" s="426" t="s">
        <v>1039</v>
      </c>
      <c r="C183" s="428"/>
      <c r="D183" s="428"/>
      <c r="E183" s="428"/>
      <c r="F183" s="428"/>
      <c r="G183" s="428"/>
      <c r="H183" s="428"/>
      <c r="I183" s="428"/>
      <c r="J183" s="428"/>
      <c r="K183" s="428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410"/>
      <c r="AM183" s="410"/>
      <c r="AN183" s="410"/>
      <c r="AO183" s="410"/>
      <c r="AP183" s="410"/>
      <c r="AQ183" s="410"/>
      <c r="AR183" s="410"/>
      <c r="AS183" s="410"/>
      <c r="AT183" s="410"/>
      <c r="AU183" s="410"/>
      <c r="AV183" s="410"/>
      <c r="AW183" s="410"/>
      <c r="AX183" s="410"/>
      <c r="AY183" s="410"/>
      <c r="AZ183" s="410"/>
      <c r="BA183" s="410"/>
      <c r="BB183" s="410"/>
      <c r="BC183" s="410"/>
      <c r="BD183" s="410"/>
      <c r="BE183" s="410"/>
      <c r="BF183" s="410"/>
      <c r="BG183" s="410"/>
      <c r="BH183" s="410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  <c r="CB183" s="410"/>
      <c r="CC183" s="410"/>
      <c r="CD183" s="410"/>
      <c r="CE183" s="410"/>
      <c r="CF183" s="410"/>
      <c r="CG183" s="410"/>
      <c r="CH183" s="410"/>
      <c r="CI183" s="410"/>
      <c r="CJ183" s="410"/>
      <c r="CK183" s="410"/>
      <c r="CL183" s="410"/>
      <c r="CM183" s="410"/>
      <c r="CN183" s="410"/>
      <c r="CO183" s="410"/>
      <c r="CP183" s="410"/>
      <c r="CQ183" s="410"/>
      <c r="CR183" s="410"/>
      <c r="CS183" s="410"/>
      <c r="CT183" s="410"/>
      <c r="CU183" s="410"/>
      <c r="CV183" s="410"/>
      <c r="CW183" s="410"/>
      <c r="CX183" s="410"/>
      <c r="CY183" s="410"/>
      <c r="CZ183" s="410"/>
      <c r="DA183" s="410"/>
      <c r="DB183" s="410"/>
      <c r="DC183" s="410"/>
      <c r="DD183" s="410"/>
      <c r="DE183" s="410"/>
      <c r="DF183" s="410"/>
      <c r="DG183" s="410"/>
      <c r="DH183" s="410"/>
      <c r="DI183" s="410"/>
      <c r="DJ183" s="410"/>
      <c r="DK183" s="410"/>
      <c r="DL183" s="410"/>
      <c r="DM183" s="410"/>
      <c r="DN183" s="410"/>
      <c r="DO183" s="410"/>
      <c r="DP183" s="410"/>
      <c r="DQ183" s="410"/>
      <c r="DR183" s="410"/>
      <c r="DS183" s="410"/>
      <c r="DT183" s="410"/>
      <c r="DU183" s="410"/>
      <c r="DV183" s="410"/>
      <c r="DW183" s="410"/>
      <c r="DX183" s="410"/>
      <c r="DY183" s="410"/>
      <c r="DZ183" s="410"/>
      <c r="EA183" s="410"/>
      <c r="EB183" s="410"/>
      <c r="EC183" s="410"/>
      <c r="ED183" s="410"/>
      <c r="EE183" s="410"/>
      <c r="EF183" s="410"/>
      <c r="EG183" s="410"/>
      <c r="EH183" s="410"/>
      <c r="EI183" s="410"/>
      <c r="EJ183" s="410"/>
      <c r="EK183" s="410"/>
      <c r="EL183" s="410"/>
      <c r="EM183" s="410"/>
      <c r="EN183" s="410"/>
      <c r="EO183" s="410"/>
      <c r="EP183" s="410"/>
      <c r="EQ183" s="410"/>
      <c r="ER183" s="410"/>
      <c r="ES183" s="410"/>
      <c r="ET183" s="410"/>
      <c r="EU183" s="410"/>
      <c r="EV183" s="410"/>
      <c r="EW183" s="410"/>
      <c r="EX183" s="410"/>
      <c r="EY183" s="410"/>
      <c r="EZ183" s="410"/>
      <c r="FA183" s="410"/>
      <c r="FB183" s="410"/>
      <c r="FC183" s="410"/>
      <c r="FD183" s="410"/>
      <c r="FE183" s="410"/>
      <c r="FF183" s="410"/>
      <c r="FG183" s="410"/>
      <c r="FH183" s="410"/>
      <c r="FI183" s="410"/>
      <c r="FJ183" s="410"/>
      <c r="FK183" s="410"/>
      <c r="FL183" s="410"/>
      <c r="FM183" s="410"/>
      <c r="FN183" s="410"/>
      <c r="FO183" s="410"/>
      <c r="FP183" s="410"/>
      <c r="FQ183" s="410"/>
      <c r="FR183" s="410"/>
      <c r="FS183" s="410"/>
      <c r="FT183" s="410"/>
      <c r="FU183" s="410"/>
      <c r="FV183" s="410"/>
      <c r="FW183" s="410"/>
      <c r="FX183" s="410"/>
      <c r="FY183" s="410"/>
      <c r="FZ183" s="410"/>
      <c r="GA183" s="410"/>
      <c r="GB183" s="410"/>
      <c r="GC183" s="410"/>
      <c r="GD183" s="410"/>
      <c r="GE183" s="410"/>
      <c r="GF183" s="410"/>
      <c r="GG183" s="410"/>
      <c r="GH183" s="410"/>
      <c r="GI183" s="410"/>
      <c r="GJ183" s="410"/>
      <c r="GK183" s="410"/>
      <c r="GL183" s="410"/>
      <c r="GM183" s="410"/>
      <c r="GN183" s="410"/>
      <c r="GO183" s="410"/>
      <c r="GP183" s="410"/>
      <c r="GQ183" s="410"/>
      <c r="GR183" s="410"/>
      <c r="GS183" s="410"/>
      <c r="GT183" s="410"/>
      <c r="GU183" s="410"/>
      <c r="GV183" s="410"/>
      <c r="GW183" s="410"/>
      <c r="GX183" s="410"/>
      <c r="GY183" s="410"/>
      <c r="GZ183" s="410"/>
      <c r="HA183" s="410"/>
      <c r="HB183" s="410"/>
      <c r="HC183" s="410"/>
      <c r="HD183" s="410"/>
      <c r="HE183" s="410"/>
      <c r="HF183" s="410"/>
      <c r="HG183" s="410"/>
      <c r="HH183" s="410"/>
      <c r="HI183" s="410"/>
      <c r="HJ183" s="410"/>
      <c r="HK183" s="410"/>
      <c r="HL183" s="410"/>
      <c r="HM183" s="410"/>
      <c r="HN183" s="410"/>
      <c r="HO183" s="410"/>
      <c r="HP183" s="410"/>
      <c r="HQ183" s="410"/>
      <c r="HR183" s="410"/>
      <c r="HS183" s="410"/>
      <c r="HT183" s="410"/>
      <c r="HU183" s="410"/>
      <c r="HV183" s="410"/>
      <c r="HW183" s="410"/>
      <c r="HX183" s="410"/>
      <c r="HY183" s="410"/>
      <c r="HZ183" s="410"/>
      <c r="IA183" s="410"/>
      <c r="IB183" s="410"/>
      <c r="IC183" s="410"/>
      <c r="ID183" s="410"/>
      <c r="IE183" s="410"/>
      <c r="IF183" s="410"/>
      <c r="IG183" s="410"/>
      <c r="IH183" s="410"/>
      <c r="II183" s="410"/>
      <c r="IJ183" s="410"/>
      <c r="IK183" s="410"/>
      <c r="IL183" s="410"/>
      <c r="IM183" s="410"/>
      <c r="IN183" s="410"/>
      <c r="IO183" s="410"/>
      <c r="IP183" s="410"/>
      <c r="IQ183" s="410"/>
      <c r="IR183" s="410"/>
      <c r="IS183" s="410"/>
      <c r="IT183" s="410"/>
      <c r="IU183" s="410"/>
      <c r="IV183" s="410"/>
    </row>
    <row r="184" spans="1:256" x14ac:dyDescent="0.2">
      <c r="A184" s="426" t="s">
        <v>1040</v>
      </c>
      <c r="B184" s="426" t="s">
        <v>1041</v>
      </c>
      <c r="C184" s="428"/>
      <c r="D184" s="428"/>
      <c r="E184" s="428"/>
      <c r="F184" s="428"/>
      <c r="G184" s="428"/>
      <c r="H184" s="428"/>
      <c r="I184" s="428"/>
      <c r="J184" s="428"/>
      <c r="K184" s="428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X184" s="410"/>
      <c r="Y184" s="410"/>
      <c r="Z184" s="410"/>
      <c r="AA184" s="410"/>
      <c r="AB184" s="410"/>
      <c r="AC184" s="410"/>
      <c r="AD184" s="410"/>
      <c r="AE184" s="410"/>
      <c r="AF184" s="410"/>
      <c r="AG184" s="410"/>
      <c r="AH184" s="410"/>
      <c r="AI184" s="410"/>
      <c r="AJ184" s="410"/>
      <c r="AK184" s="410"/>
      <c r="AL184" s="410"/>
      <c r="AM184" s="410"/>
      <c r="AN184" s="410"/>
      <c r="AO184" s="410"/>
      <c r="AP184" s="410"/>
      <c r="AQ184" s="410"/>
      <c r="AR184" s="410"/>
      <c r="AS184" s="410"/>
      <c r="AT184" s="410"/>
      <c r="AU184" s="410"/>
      <c r="AV184" s="410"/>
      <c r="AW184" s="410"/>
      <c r="AX184" s="410"/>
      <c r="AY184" s="410"/>
      <c r="AZ184" s="410"/>
      <c r="BA184" s="410"/>
      <c r="BB184" s="410"/>
      <c r="BC184" s="410"/>
      <c r="BD184" s="410"/>
      <c r="BE184" s="410"/>
      <c r="BF184" s="410"/>
      <c r="BG184" s="410"/>
      <c r="BH184" s="410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  <c r="CB184" s="410"/>
      <c r="CC184" s="410"/>
      <c r="CD184" s="410"/>
      <c r="CE184" s="410"/>
      <c r="CF184" s="410"/>
      <c r="CG184" s="410"/>
      <c r="CH184" s="410"/>
      <c r="CI184" s="410"/>
      <c r="CJ184" s="410"/>
      <c r="CK184" s="410"/>
      <c r="CL184" s="410"/>
      <c r="CM184" s="410"/>
      <c r="CN184" s="410"/>
      <c r="CO184" s="410"/>
      <c r="CP184" s="410"/>
      <c r="CQ184" s="410"/>
      <c r="CR184" s="410"/>
      <c r="CS184" s="410"/>
      <c r="CT184" s="410"/>
      <c r="CU184" s="410"/>
      <c r="CV184" s="410"/>
      <c r="CW184" s="410"/>
      <c r="CX184" s="410"/>
      <c r="CY184" s="410"/>
      <c r="CZ184" s="410"/>
      <c r="DA184" s="410"/>
      <c r="DB184" s="410"/>
      <c r="DC184" s="410"/>
      <c r="DD184" s="410"/>
      <c r="DE184" s="410"/>
      <c r="DF184" s="410"/>
      <c r="DG184" s="410"/>
      <c r="DH184" s="410"/>
      <c r="DI184" s="410"/>
      <c r="DJ184" s="410"/>
      <c r="DK184" s="410"/>
      <c r="DL184" s="410"/>
      <c r="DM184" s="410"/>
      <c r="DN184" s="410"/>
      <c r="DO184" s="410"/>
      <c r="DP184" s="410"/>
      <c r="DQ184" s="410"/>
      <c r="DR184" s="410"/>
      <c r="DS184" s="410"/>
      <c r="DT184" s="410"/>
      <c r="DU184" s="410"/>
      <c r="DV184" s="410"/>
      <c r="DW184" s="410"/>
      <c r="DX184" s="410"/>
      <c r="DY184" s="410"/>
      <c r="DZ184" s="410"/>
      <c r="EA184" s="410"/>
      <c r="EB184" s="410"/>
      <c r="EC184" s="410"/>
      <c r="ED184" s="410"/>
      <c r="EE184" s="410"/>
      <c r="EF184" s="410"/>
      <c r="EG184" s="410"/>
      <c r="EH184" s="410"/>
      <c r="EI184" s="410"/>
      <c r="EJ184" s="410"/>
      <c r="EK184" s="410"/>
      <c r="EL184" s="410"/>
      <c r="EM184" s="410"/>
      <c r="EN184" s="410"/>
      <c r="EO184" s="410"/>
      <c r="EP184" s="410"/>
      <c r="EQ184" s="410"/>
      <c r="ER184" s="410"/>
      <c r="ES184" s="410"/>
      <c r="ET184" s="410"/>
      <c r="EU184" s="410"/>
      <c r="EV184" s="410"/>
      <c r="EW184" s="410"/>
      <c r="EX184" s="410"/>
      <c r="EY184" s="410"/>
      <c r="EZ184" s="410"/>
      <c r="FA184" s="410"/>
      <c r="FB184" s="410"/>
      <c r="FC184" s="410"/>
      <c r="FD184" s="410"/>
      <c r="FE184" s="410"/>
      <c r="FF184" s="410"/>
      <c r="FG184" s="410"/>
      <c r="FH184" s="410"/>
      <c r="FI184" s="410"/>
      <c r="FJ184" s="410"/>
      <c r="FK184" s="410"/>
      <c r="FL184" s="410"/>
      <c r="FM184" s="410"/>
      <c r="FN184" s="410"/>
      <c r="FO184" s="410"/>
      <c r="FP184" s="410"/>
      <c r="FQ184" s="410"/>
      <c r="FR184" s="410"/>
      <c r="FS184" s="410"/>
      <c r="FT184" s="410"/>
      <c r="FU184" s="410"/>
      <c r="FV184" s="410"/>
      <c r="FW184" s="410"/>
      <c r="FX184" s="410"/>
      <c r="FY184" s="410"/>
      <c r="FZ184" s="410"/>
      <c r="GA184" s="410"/>
      <c r="GB184" s="410"/>
      <c r="GC184" s="410"/>
      <c r="GD184" s="410"/>
      <c r="GE184" s="410"/>
      <c r="GF184" s="410"/>
      <c r="GG184" s="410"/>
      <c r="GH184" s="410"/>
      <c r="GI184" s="410"/>
      <c r="GJ184" s="410"/>
      <c r="GK184" s="410"/>
      <c r="GL184" s="410"/>
      <c r="GM184" s="410"/>
      <c r="GN184" s="410"/>
      <c r="GO184" s="410"/>
      <c r="GP184" s="410"/>
      <c r="GQ184" s="410"/>
      <c r="GR184" s="410"/>
      <c r="GS184" s="410"/>
      <c r="GT184" s="410"/>
      <c r="GU184" s="410"/>
      <c r="GV184" s="410"/>
      <c r="GW184" s="410"/>
      <c r="GX184" s="410"/>
      <c r="GY184" s="410"/>
      <c r="GZ184" s="410"/>
      <c r="HA184" s="410"/>
      <c r="HB184" s="410"/>
      <c r="HC184" s="410"/>
      <c r="HD184" s="410"/>
      <c r="HE184" s="410"/>
      <c r="HF184" s="410"/>
      <c r="HG184" s="410"/>
      <c r="HH184" s="410"/>
      <c r="HI184" s="410"/>
      <c r="HJ184" s="410"/>
      <c r="HK184" s="410"/>
      <c r="HL184" s="410"/>
      <c r="HM184" s="410"/>
      <c r="HN184" s="410"/>
      <c r="HO184" s="410"/>
      <c r="HP184" s="410"/>
      <c r="HQ184" s="410"/>
      <c r="HR184" s="410"/>
      <c r="HS184" s="410"/>
      <c r="HT184" s="410"/>
      <c r="HU184" s="410"/>
      <c r="HV184" s="410"/>
      <c r="HW184" s="410"/>
      <c r="HX184" s="410"/>
      <c r="HY184" s="410"/>
      <c r="HZ184" s="410"/>
      <c r="IA184" s="410"/>
      <c r="IB184" s="410"/>
      <c r="IC184" s="410"/>
      <c r="ID184" s="410"/>
      <c r="IE184" s="410"/>
      <c r="IF184" s="410"/>
      <c r="IG184" s="410"/>
      <c r="IH184" s="410"/>
      <c r="II184" s="410"/>
      <c r="IJ184" s="410"/>
      <c r="IK184" s="410"/>
      <c r="IL184" s="410"/>
      <c r="IM184" s="410"/>
      <c r="IN184" s="410"/>
      <c r="IO184" s="410"/>
      <c r="IP184" s="410"/>
      <c r="IQ184" s="410"/>
      <c r="IR184" s="410"/>
      <c r="IS184" s="410"/>
      <c r="IT184" s="410"/>
      <c r="IU184" s="410"/>
      <c r="IV184" s="410"/>
    </row>
    <row r="185" spans="1:256" x14ac:dyDescent="0.2">
      <c r="A185" s="426" t="s">
        <v>1042</v>
      </c>
      <c r="B185" s="426" t="s">
        <v>1043</v>
      </c>
      <c r="C185" s="428"/>
      <c r="D185" s="428"/>
      <c r="E185" s="428"/>
      <c r="F185" s="428"/>
      <c r="G185" s="428"/>
      <c r="H185" s="428"/>
      <c r="I185" s="428"/>
      <c r="J185" s="428"/>
      <c r="K185" s="428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  <c r="AA185" s="410"/>
      <c r="AB185" s="410"/>
      <c r="AC185" s="410"/>
      <c r="AD185" s="410"/>
      <c r="AE185" s="410"/>
      <c r="AF185" s="410"/>
      <c r="AG185" s="410"/>
      <c r="AH185" s="410"/>
      <c r="AI185" s="410"/>
      <c r="AJ185" s="410"/>
      <c r="AK185" s="410"/>
      <c r="AL185" s="410"/>
      <c r="AM185" s="410"/>
      <c r="AN185" s="410"/>
      <c r="AO185" s="410"/>
      <c r="AP185" s="410"/>
      <c r="AQ185" s="410"/>
      <c r="AR185" s="410"/>
      <c r="AS185" s="410"/>
      <c r="AT185" s="410"/>
      <c r="AU185" s="410"/>
      <c r="AV185" s="410"/>
      <c r="AW185" s="410"/>
      <c r="AX185" s="410"/>
      <c r="AY185" s="410"/>
      <c r="AZ185" s="410"/>
      <c r="BA185" s="410"/>
      <c r="BB185" s="410"/>
      <c r="BC185" s="410"/>
      <c r="BD185" s="410"/>
      <c r="BE185" s="410"/>
      <c r="BF185" s="410"/>
      <c r="BG185" s="410"/>
      <c r="BH185" s="410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  <c r="CB185" s="410"/>
      <c r="CC185" s="410"/>
      <c r="CD185" s="410"/>
      <c r="CE185" s="410"/>
      <c r="CF185" s="410"/>
      <c r="CG185" s="410"/>
      <c r="CH185" s="410"/>
      <c r="CI185" s="410"/>
      <c r="CJ185" s="410"/>
      <c r="CK185" s="410"/>
      <c r="CL185" s="410"/>
      <c r="CM185" s="410"/>
      <c r="CN185" s="410"/>
      <c r="CO185" s="410"/>
      <c r="CP185" s="410"/>
      <c r="CQ185" s="410"/>
      <c r="CR185" s="410"/>
      <c r="CS185" s="410"/>
      <c r="CT185" s="410"/>
      <c r="CU185" s="410"/>
      <c r="CV185" s="410"/>
      <c r="CW185" s="410"/>
      <c r="CX185" s="410"/>
      <c r="CY185" s="410"/>
      <c r="CZ185" s="410"/>
      <c r="DA185" s="410"/>
      <c r="DB185" s="410"/>
      <c r="DC185" s="410"/>
      <c r="DD185" s="410"/>
      <c r="DE185" s="410"/>
      <c r="DF185" s="410"/>
      <c r="DG185" s="410"/>
      <c r="DH185" s="410"/>
      <c r="DI185" s="410"/>
      <c r="DJ185" s="410"/>
      <c r="DK185" s="410"/>
      <c r="DL185" s="410"/>
      <c r="DM185" s="410"/>
      <c r="DN185" s="410"/>
      <c r="DO185" s="410"/>
      <c r="DP185" s="410"/>
      <c r="DQ185" s="410"/>
      <c r="DR185" s="410"/>
      <c r="DS185" s="410"/>
      <c r="DT185" s="410"/>
      <c r="DU185" s="410"/>
      <c r="DV185" s="410"/>
      <c r="DW185" s="410"/>
      <c r="DX185" s="410"/>
      <c r="DY185" s="410"/>
      <c r="DZ185" s="410"/>
      <c r="EA185" s="410"/>
      <c r="EB185" s="410"/>
      <c r="EC185" s="410"/>
      <c r="ED185" s="410"/>
      <c r="EE185" s="410"/>
      <c r="EF185" s="410"/>
      <c r="EG185" s="410"/>
      <c r="EH185" s="410"/>
      <c r="EI185" s="410"/>
      <c r="EJ185" s="410"/>
      <c r="EK185" s="410"/>
      <c r="EL185" s="410"/>
      <c r="EM185" s="410"/>
      <c r="EN185" s="410"/>
      <c r="EO185" s="410"/>
      <c r="EP185" s="410"/>
      <c r="EQ185" s="410"/>
      <c r="ER185" s="410"/>
      <c r="ES185" s="410"/>
      <c r="ET185" s="410"/>
      <c r="EU185" s="410"/>
      <c r="EV185" s="410"/>
      <c r="EW185" s="410"/>
      <c r="EX185" s="410"/>
      <c r="EY185" s="410"/>
      <c r="EZ185" s="410"/>
      <c r="FA185" s="410"/>
      <c r="FB185" s="410"/>
      <c r="FC185" s="410"/>
      <c r="FD185" s="410"/>
      <c r="FE185" s="410"/>
      <c r="FF185" s="410"/>
      <c r="FG185" s="410"/>
      <c r="FH185" s="410"/>
      <c r="FI185" s="410"/>
      <c r="FJ185" s="410"/>
      <c r="FK185" s="410"/>
      <c r="FL185" s="410"/>
      <c r="FM185" s="410"/>
      <c r="FN185" s="410"/>
      <c r="FO185" s="410"/>
      <c r="FP185" s="410"/>
      <c r="FQ185" s="410"/>
      <c r="FR185" s="410"/>
      <c r="FS185" s="410"/>
      <c r="FT185" s="410"/>
      <c r="FU185" s="410"/>
      <c r="FV185" s="410"/>
      <c r="FW185" s="410"/>
      <c r="FX185" s="410"/>
      <c r="FY185" s="410"/>
      <c r="FZ185" s="410"/>
      <c r="GA185" s="410"/>
      <c r="GB185" s="410"/>
      <c r="GC185" s="410"/>
      <c r="GD185" s="410"/>
      <c r="GE185" s="410"/>
      <c r="GF185" s="410"/>
      <c r="GG185" s="410"/>
      <c r="GH185" s="410"/>
      <c r="GI185" s="410"/>
      <c r="GJ185" s="410"/>
      <c r="GK185" s="410"/>
      <c r="GL185" s="410"/>
      <c r="GM185" s="410"/>
      <c r="GN185" s="410"/>
      <c r="GO185" s="410"/>
      <c r="GP185" s="410"/>
      <c r="GQ185" s="410"/>
      <c r="GR185" s="410"/>
      <c r="GS185" s="410"/>
      <c r="GT185" s="410"/>
      <c r="GU185" s="410"/>
      <c r="GV185" s="410"/>
      <c r="GW185" s="410"/>
      <c r="GX185" s="410"/>
      <c r="GY185" s="410"/>
      <c r="GZ185" s="410"/>
      <c r="HA185" s="410"/>
      <c r="HB185" s="410"/>
      <c r="HC185" s="410"/>
      <c r="HD185" s="410"/>
      <c r="HE185" s="410"/>
      <c r="HF185" s="410"/>
      <c r="HG185" s="410"/>
      <c r="HH185" s="410"/>
      <c r="HI185" s="410"/>
      <c r="HJ185" s="410"/>
      <c r="HK185" s="410"/>
      <c r="HL185" s="410"/>
      <c r="HM185" s="410"/>
      <c r="HN185" s="410"/>
      <c r="HO185" s="410"/>
      <c r="HP185" s="410"/>
      <c r="HQ185" s="410"/>
      <c r="HR185" s="410"/>
      <c r="HS185" s="410"/>
      <c r="HT185" s="410"/>
      <c r="HU185" s="410"/>
      <c r="HV185" s="410"/>
      <c r="HW185" s="410"/>
      <c r="HX185" s="410"/>
      <c r="HY185" s="410"/>
      <c r="HZ185" s="410"/>
      <c r="IA185" s="410"/>
      <c r="IB185" s="410"/>
      <c r="IC185" s="410"/>
      <c r="ID185" s="410"/>
      <c r="IE185" s="410"/>
      <c r="IF185" s="410"/>
      <c r="IG185" s="410"/>
      <c r="IH185" s="410"/>
      <c r="II185" s="410"/>
      <c r="IJ185" s="410"/>
      <c r="IK185" s="410"/>
      <c r="IL185" s="410"/>
      <c r="IM185" s="410"/>
      <c r="IN185" s="410"/>
      <c r="IO185" s="410"/>
      <c r="IP185" s="410"/>
      <c r="IQ185" s="410"/>
      <c r="IR185" s="410"/>
      <c r="IS185" s="410"/>
      <c r="IT185" s="410"/>
      <c r="IU185" s="410"/>
      <c r="IV185" s="410"/>
    </row>
    <row r="186" spans="1:256" x14ac:dyDescent="0.2">
      <c r="A186" s="426" t="s">
        <v>1044</v>
      </c>
      <c r="B186" s="426" t="s">
        <v>1045</v>
      </c>
      <c r="C186" s="428"/>
      <c r="D186" s="428"/>
      <c r="E186" s="428"/>
      <c r="F186" s="428"/>
      <c r="G186" s="428"/>
      <c r="H186" s="428"/>
      <c r="I186" s="428"/>
      <c r="J186" s="428"/>
      <c r="K186" s="428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/>
      <c r="Y186" s="410"/>
      <c r="Z186" s="410"/>
      <c r="AA186" s="410"/>
      <c r="AB186" s="410"/>
      <c r="AC186" s="410"/>
      <c r="AD186" s="410"/>
      <c r="AE186" s="410"/>
      <c r="AF186" s="410"/>
      <c r="AG186" s="410"/>
      <c r="AH186" s="410"/>
      <c r="AI186" s="410"/>
      <c r="AJ186" s="410"/>
      <c r="AK186" s="410"/>
      <c r="AL186" s="410"/>
      <c r="AM186" s="410"/>
      <c r="AN186" s="410"/>
      <c r="AO186" s="410"/>
      <c r="AP186" s="410"/>
      <c r="AQ186" s="410"/>
      <c r="AR186" s="410"/>
      <c r="AS186" s="410"/>
      <c r="AT186" s="410"/>
      <c r="AU186" s="410"/>
      <c r="AV186" s="410"/>
      <c r="AW186" s="410"/>
      <c r="AX186" s="410"/>
      <c r="AY186" s="410"/>
      <c r="AZ186" s="410"/>
      <c r="BA186" s="410"/>
      <c r="BB186" s="410"/>
      <c r="BC186" s="410"/>
      <c r="BD186" s="410"/>
      <c r="BE186" s="410"/>
      <c r="BF186" s="410"/>
      <c r="BG186" s="410"/>
      <c r="BH186" s="410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  <c r="CB186" s="410"/>
      <c r="CC186" s="410"/>
      <c r="CD186" s="410"/>
      <c r="CE186" s="410"/>
      <c r="CF186" s="410"/>
      <c r="CG186" s="410"/>
      <c r="CH186" s="410"/>
      <c r="CI186" s="410"/>
      <c r="CJ186" s="410"/>
      <c r="CK186" s="410"/>
      <c r="CL186" s="410"/>
      <c r="CM186" s="410"/>
      <c r="CN186" s="410"/>
      <c r="CO186" s="410"/>
      <c r="CP186" s="410"/>
      <c r="CQ186" s="410"/>
      <c r="CR186" s="410"/>
      <c r="CS186" s="410"/>
      <c r="CT186" s="410"/>
      <c r="CU186" s="410"/>
      <c r="CV186" s="410"/>
      <c r="CW186" s="410"/>
      <c r="CX186" s="410"/>
      <c r="CY186" s="410"/>
      <c r="CZ186" s="410"/>
      <c r="DA186" s="410"/>
      <c r="DB186" s="410"/>
      <c r="DC186" s="410"/>
      <c r="DD186" s="410"/>
      <c r="DE186" s="410"/>
      <c r="DF186" s="410"/>
      <c r="DG186" s="410"/>
      <c r="DH186" s="410"/>
      <c r="DI186" s="410"/>
      <c r="DJ186" s="410"/>
      <c r="DK186" s="410"/>
      <c r="DL186" s="410"/>
      <c r="DM186" s="410"/>
      <c r="DN186" s="410"/>
      <c r="DO186" s="410"/>
      <c r="DP186" s="410"/>
      <c r="DQ186" s="410"/>
      <c r="DR186" s="410"/>
      <c r="DS186" s="410"/>
      <c r="DT186" s="410"/>
      <c r="DU186" s="410"/>
      <c r="DV186" s="410"/>
      <c r="DW186" s="410"/>
      <c r="DX186" s="410"/>
      <c r="DY186" s="410"/>
      <c r="DZ186" s="410"/>
      <c r="EA186" s="410"/>
      <c r="EB186" s="410"/>
      <c r="EC186" s="410"/>
      <c r="ED186" s="410"/>
      <c r="EE186" s="410"/>
      <c r="EF186" s="410"/>
      <c r="EG186" s="410"/>
      <c r="EH186" s="410"/>
      <c r="EI186" s="410"/>
      <c r="EJ186" s="410"/>
      <c r="EK186" s="410"/>
      <c r="EL186" s="410"/>
      <c r="EM186" s="410"/>
      <c r="EN186" s="410"/>
      <c r="EO186" s="410"/>
      <c r="EP186" s="410"/>
      <c r="EQ186" s="410"/>
      <c r="ER186" s="410"/>
      <c r="ES186" s="410"/>
      <c r="ET186" s="410"/>
      <c r="EU186" s="410"/>
      <c r="EV186" s="410"/>
      <c r="EW186" s="410"/>
      <c r="EX186" s="410"/>
      <c r="EY186" s="410"/>
      <c r="EZ186" s="410"/>
      <c r="FA186" s="410"/>
      <c r="FB186" s="410"/>
      <c r="FC186" s="410"/>
      <c r="FD186" s="410"/>
      <c r="FE186" s="410"/>
      <c r="FF186" s="410"/>
      <c r="FG186" s="410"/>
      <c r="FH186" s="410"/>
      <c r="FI186" s="410"/>
      <c r="FJ186" s="410"/>
      <c r="FK186" s="410"/>
      <c r="FL186" s="410"/>
      <c r="FM186" s="410"/>
      <c r="FN186" s="410"/>
      <c r="FO186" s="410"/>
      <c r="FP186" s="410"/>
      <c r="FQ186" s="410"/>
      <c r="FR186" s="410"/>
      <c r="FS186" s="410"/>
      <c r="FT186" s="410"/>
      <c r="FU186" s="410"/>
      <c r="FV186" s="410"/>
      <c r="FW186" s="410"/>
      <c r="FX186" s="410"/>
      <c r="FY186" s="410"/>
      <c r="FZ186" s="410"/>
      <c r="GA186" s="410"/>
      <c r="GB186" s="410"/>
      <c r="GC186" s="410"/>
      <c r="GD186" s="410"/>
      <c r="GE186" s="410"/>
      <c r="GF186" s="410"/>
      <c r="GG186" s="410"/>
      <c r="GH186" s="410"/>
      <c r="GI186" s="410"/>
      <c r="GJ186" s="410"/>
      <c r="GK186" s="410"/>
      <c r="GL186" s="410"/>
      <c r="GM186" s="410"/>
      <c r="GN186" s="410"/>
      <c r="GO186" s="410"/>
      <c r="GP186" s="410"/>
      <c r="GQ186" s="410"/>
      <c r="GR186" s="410"/>
      <c r="GS186" s="410"/>
      <c r="GT186" s="410"/>
      <c r="GU186" s="410"/>
      <c r="GV186" s="410"/>
      <c r="GW186" s="410"/>
      <c r="GX186" s="410"/>
      <c r="GY186" s="410"/>
      <c r="GZ186" s="410"/>
      <c r="HA186" s="410"/>
      <c r="HB186" s="410"/>
      <c r="HC186" s="410"/>
      <c r="HD186" s="410"/>
      <c r="HE186" s="410"/>
      <c r="HF186" s="410"/>
      <c r="HG186" s="410"/>
      <c r="HH186" s="410"/>
      <c r="HI186" s="410"/>
      <c r="HJ186" s="410"/>
      <c r="HK186" s="410"/>
      <c r="HL186" s="410"/>
      <c r="HM186" s="410"/>
      <c r="HN186" s="410"/>
      <c r="HO186" s="410"/>
      <c r="HP186" s="410"/>
      <c r="HQ186" s="410"/>
      <c r="HR186" s="410"/>
      <c r="HS186" s="410"/>
      <c r="HT186" s="410"/>
      <c r="HU186" s="410"/>
      <c r="HV186" s="410"/>
      <c r="HW186" s="410"/>
      <c r="HX186" s="410"/>
      <c r="HY186" s="410"/>
      <c r="HZ186" s="410"/>
      <c r="IA186" s="410"/>
      <c r="IB186" s="410"/>
      <c r="IC186" s="410"/>
      <c r="ID186" s="410"/>
      <c r="IE186" s="410"/>
      <c r="IF186" s="410"/>
      <c r="IG186" s="410"/>
      <c r="IH186" s="410"/>
      <c r="II186" s="410"/>
      <c r="IJ186" s="410"/>
      <c r="IK186" s="410"/>
      <c r="IL186" s="410"/>
      <c r="IM186" s="410"/>
      <c r="IN186" s="410"/>
      <c r="IO186" s="410"/>
      <c r="IP186" s="410"/>
      <c r="IQ186" s="410"/>
      <c r="IR186" s="410"/>
      <c r="IS186" s="410"/>
      <c r="IT186" s="410"/>
      <c r="IU186" s="410"/>
      <c r="IV186" s="410"/>
    </row>
    <row r="187" spans="1:256" x14ac:dyDescent="0.2">
      <c r="A187" s="426"/>
      <c r="B187" s="426"/>
      <c r="C187" s="428"/>
      <c r="D187" s="428"/>
      <c r="E187" s="428"/>
      <c r="F187" s="428"/>
      <c r="G187" s="428"/>
      <c r="H187" s="428"/>
      <c r="I187" s="428"/>
      <c r="J187" s="428"/>
      <c r="K187" s="428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  <c r="AA187" s="410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10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  <c r="CB187" s="410"/>
      <c r="CC187" s="410"/>
      <c r="CD187" s="410"/>
      <c r="CE187" s="410"/>
      <c r="CF187" s="410"/>
      <c r="CG187" s="410"/>
      <c r="CH187" s="410"/>
      <c r="CI187" s="410"/>
      <c r="CJ187" s="410"/>
      <c r="CK187" s="410"/>
      <c r="CL187" s="410"/>
      <c r="CM187" s="410"/>
      <c r="CN187" s="410"/>
      <c r="CO187" s="410"/>
      <c r="CP187" s="410"/>
      <c r="CQ187" s="410"/>
      <c r="CR187" s="410"/>
      <c r="CS187" s="410"/>
      <c r="CT187" s="410"/>
      <c r="CU187" s="410"/>
      <c r="CV187" s="410"/>
      <c r="CW187" s="410"/>
      <c r="CX187" s="410"/>
      <c r="CY187" s="410"/>
      <c r="CZ187" s="410"/>
      <c r="DA187" s="410"/>
      <c r="DB187" s="410"/>
      <c r="DC187" s="410"/>
      <c r="DD187" s="410"/>
      <c r="DE187" s="410"/>
      <c r="DF187" s="410"/>
      <c r="DG187" s="410"/>
      <c r="DH187" s="410"/>
      <c r="DI187" s="410"/>
      <c r="DJ187" s="410"/>
      <c r="DK187" s="410"/>
      <c r="DL187" s="410"/>
      <c r="DM187" s="410"/>
      <c r="DN187" s="410"/>
      <c r="DO187" s="410"/>
      <c r="DP187" s="410"/>
      <c r="DQ187" s="410"/>
      <c r="DR187" s="410"/>
      <c r="DS187" s="410"/>
      <c r="DT187" s="410"/>
      <c r="DU187" s="410"/>
      <c r="DV187" s="410"/>
      <c r="DW187" s="410"/>
      <c r="DX187" s="410"/>
      <c r="DY187" s="410"/>
      <c r="DZ187" s="410"/>
      <c r="EA187" s="410"/>
      <c r="EB187" s="410"/>
      <c r="EC187" s="410"/>
      <c r="ED187" s="410"/>
      <c r="EE187" s="410"/>
      <c r="EF187" s="410"/>
      <c r="EG187" s="410"/>
      <c r="EH187" s="410"/>
      <c r="EI187" s="410"/>
      <c r="EJ187" s="410"/>
      <c r="EK187" s="410"/>
      <c r="EL187" s="410"/>
      <c r="EM187" s="410"/>
      <c r="EN187" s="410"/>
      <c r="EO187" s="410"/>
      <c r="EP187" s="410"/>
      <c r="EQ187" s="410"/>
      <c r="ER187" s="410"/>
      <c r="ES187" s="410"/>
      <c r="ET187" s="410"/>
      <c r="EU187" s="410"/>
      <c r="EV187" s="410"/>
      <c r="EW187" s="410"/>
      <c r="EX187" s="410"/>
      <c r="EY187" s="410"/>
      <c r="EZ187" s="410"/>
      <c r="FA187" s="410"/>
      <c r="FB187" s="410"/>
      <c r="FC187" s="410"/>
      <c r="FD187" s="410"/>
      <c r="FE187" s="410"/>
      <c r="FF187" s="410"/>
      <c r="FG187" s="410"/>
      <c r="FH187" s="410"/>
      <c r="FI187" s="410"/>
      <c r="FJ187" s="410"/>
      <c r="FK187" s="410"/>
      <c r="FL187" s="410"/>
      <c r="FM187" s="410"/>
      <c r="FN187" s="410"/>
      <c r="FO187" s="410"/>
      <c r="FP187" s="410"/>
      <c r="FQ187" s="410"/>
      <c r="FR187" s="410"/>
      <c r="FS187" s="410"/>
      <c r="FT187" s="410"/>
      <c r="FU187" s="410"/>
      <c r="FV187" s="410"/>
      <c r="FW187" s="410"/>
      <c r="FX187" s="410"/>
      <c r="FY187" s="410"/>
      <c r="FZ187" s="410"/>
      <c r="GA187" s="410"/>
      <c r="GB187" s="410"/>
      <c r="GC187" s="410"/>
      <c r="GD187" s="410"/>
      <c r="GE187" s="410"/>
      <c r="GF187" s="410"/>
      <c r="GG187" s="410"/>
      <c r="GH187" s="410"/>
      <c r="GI187" s="410"/>
      <c r="GJ187" s="410"/>
      <c r="GK187" s="410"/>
      <c r="GL187" s="410"/>
      <c r="GM187" s="410"/>
      <c r="GN187" s="410"/>
      <c r="GO187" s="410"/>
      <c r="GP187" s="410"/>
      <c r="GQ187" s="410"/>
      <c r="GR187" s="410"/>
      <c r="GS187" s="410"/>
      <c r="GT187" s="410"/>
      <c r="GU187" s="410"/>
      <c r="GV187" s="410"/>
      <c r="GW187" s="410"/>
      <c r="GX187" s="410"/>
      <c r="GY187" s="410"/>
      <c r="GZ187" s="410"/>
      <c r="HA187" s="410"/>
      <c r="HB187" s="410"/>
      <c r="HC187" s="410"/>
      <c r="HD187" s="410"/>
      <c r="HE187" s="410"/>
      <c r="HF187" s="410"/>
      <c r="HG187" s="410"/>
      <c r="HH187" s="410"/>
      <c r="HI187" s="410"/>
      <c r="HJ187" s="410"/>
      <c r="HK187" s="410"/>
      <c r="HL187" s="410"/>
      <c r="HM187" s="410"/>
      <c r="HN187" s="410"/>
      <c r="HO187" s="410"/>
      <c r="HP187" s="410"/>
      <c r="HQ187" s="410"/>
      <c r="HR187" s="410"/>
      <c r="HS187" s="410"/>
      <c r="HT187" s="410"/>
      <c r="HU187" s="410"/>
      <c r="HV187" s="410"/>
      <c r="HW187" s="410"/>
      <c r="HX187" s="410"/>
      <c r="HY187" s="410"/>
      <c r="HZ187" s="410"/>
      <c r="IA187" s="410"/>
      <c r="IB187" s="410"/>
      <c r="IC187" s="410"/>
      <c r="ID187" s="410"/>
      <c r="IE187" s="410"/>
      <c r="IF187" s="410"/>
      <c r="IG187" s="410"/>
      <c r="IH187" s="410"/>
      <c r="II187" s="410"/>
      <c r="IJ187" s="410"/>
      <c r="IK187" s="410"/>
      <c r="IL187" s="410"/>
      <c r="IM187" s="410"/>
      <c r="IN187" s="410"/>
      <c r="IO187" s="410"/>
      <c r="IP187" s="410"/>
      <c r="IQ187" s="410"/>
      <c r="IR187" s="410"/>
      <c r="IS187" s="410"/>
      <c r="IT187" s="410"/>
      <c r="IU187" s="410"/>
      <c r="IV187" s="410"/>
    </row>
    <row r="188" spans="1:256" x14ac:dyDescent="0.2">
      <c r="A188" s="432"/>
      <c r="B188" s="433" t="s">
        <v>93</v>
      </c>
      <c r="C188" s="434"/>
      <c r="D188" s="428"/>
      <c r="E188" s="428"/>
      <c r="F188" s="428"/>
      <c r="G188" s="428"/>
      <c r="H188" s="428"/>
      <c r="I188" s="428"/>
      <c r="J188" s="428"/>
      <c r="K188" s="428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/>
      <c r="Y188" s="410"/>
      <c r="Z188" s="410"/>
      <c r="AA188" s="410"/>
      <c r="AB188" s="410"/>
      <c r="AC188" s="410"/>
      <c r="AD188" s="410"/>
      <c r="AE188" s="410"/>
      <c r="AF188" s="410"/>
      <c r="AG188" s="410"/>
      <c r="AH188" s="410"/>
      <c r="AI188" s="410"/>
      <c r="AJ188" s="410"/>
      <c r="AK188" s="410"/>
      <c r="AL188" s="410"/>
      <c r="AM188" s="410"/>
      <c r="AN188" s="410"/>
      <c r="AO188" s="410"/>
      <c r="AP188" s="410"/>
      <c r="AQ188" s="410"/>
      <c r="AR188" s="410"/>
      <c r="AS188" s="410"/>
      <c r="AT188" s="410"/>
      <c r="AU188" s="410"/>
      <c r="AV188" s="410"/>
      <c r="AW188" s="410"/>
      <c r="AX188" s="410"/>
      <c r="AY188" s="410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  <c r="CB188" s="410"/>
      <c r="CC188" s="410"/>
      <c r="CD188" s="410"/>
      <c r="CE188" s="410"/>
      <c r="CF188" s="410"/>
      <c r="CG188" s="410"/>
      <c r="CH188" s="410"/>
      <c r="CI188" s="410"/>
      <c r="CJ188" s="410"/>
      <c r="CK188" s="410"/>
      <c r="CL188" s="410"/>
      <c r="CM188" s="410"/>
      <c r="CN188" s="410"/>
      <c r="CO188" s="410"/>
      <c r="CP188" s="410"/>
      <c r="CQ188" s="410"/>
      <c r="CR188" s="410"/>
      <c r="CS188" s="410"/>
      <c r="CT188" s="410"/>
      <c r="CU188" s="410"/>
      <c r="CV188" s="410"/>
      <c r="CW188" s="410"/>
      <c r="CX188" s="410"/>
      <c r="CY188" s="410"/>
      <c r="CZ188" s="410"/>
      <c r="DA188" s="410"/>
      <c r="DB188" s="410"/>
      <c r="DC188" s="410"/>
      <c r="DD188" s="410"/>
      <c r="DE188" s="410"/>
      <c r="DF188" s="410"/>
      <c r="DG188" s="410"/>
      <c r="DH188" s="410"/>
      <c r="DI188" s="410"/>
      <c r="DJ188" s="410"/>
      <c r="DK188" s="410"/>
      <c r="DL188" s="410"/>
      <c r="DM188" s="410"/>
      <c r="DN188" s="410"/>
      <c r="DO188" s="410"/>
      <c r="DP188" s="410"/>
      <c r="DQ188" s="410"/>
      <c r="DR188" s="410"/>
      <c r="DS188" s="410"/>
      <c r="DT188" s="410"/>
      <c r="DU188" s="410"/>
      <c r="DV188" s="410"/>
      <c r="DW188" s="410"/>
      <c r="DX188" s="410"/>
      <c r="DY188" s="410"/>
      <c r="DZ188" s="410"/>
      <c r="EA188" s="410"/>
      <c r="EB188" s="410"/>
      <c r="EC188" s="410"/>
      <c r="ED188" s="410"/>
      <c r="EE188" s="410"/>
      <c r="EF188" s="410"/>
      <c r="EG188" s="410"/>
      <c r="EH188" s="410"/>
      <c r="EI188" s="410"/>
      <c r="EJ188" s="410"/>
      <c r="EK188" s="410"/>
      <c r="EL188" s="410"/>
      <c r="EM188" s="410"/>
      <c r="EN188" s="410"/>
      <c r="EO188" s="410"/>
      <c r="EP188" s="410"/>
      <c r="EQ188" s="410"/>
      <c r="ER188" s="410"/>
      <c r="ES188" s="410"/>
      <c r="ET188" s="410"/>
      <c r="EU188" s="410"/>
      <c r="EV188" s="410"/>
      <c r="EW188" s="410"/>
      <c r="EX188" s="410"/>
      <c r="EY188" s="410"/>
      <c r="EZ188" s="410"/>
      <c r="FA188" s="410"/>
      <c r="FB188" s="410"/>
      <c r="FC188" s="410"/>
      <c r="FD188" s="410"/>
      <c r="FE188" s="410"/>
      <c r="FF188" s="410"/>
      <c r="FG188" s="410"/>
      <c r="FH188" s="410"/>
      <c r="FI188" s="410"/>
      <c r="FJ188" s="410"/>
      <c r="FK188" s="410"/>
      <c r="FL188" s="410"/>
      <c r="FM188" s="410"/>
      <c r="FN188" s="410"/>
      <c r="FO188" s="410"/>
      <c r="FP188" s="410"/>
      <c r="FQ188" s="410"/>
      <c r="FR188" s="410"/>
      <c r="FS188" s="410"/>
      <c r="FT188" s="410"/>
      <c r="FU188" s="410"/>
      <c r="FV188" s="410"/>
      <c r="FW188" s="410"/>
      <c r="FX188" s="410"/>
      <c r="FY188" s="410"/>
      <c r="FZ188" s="410"/>
      <c r="GA188" s="410"/>
      <c r="GB188" s="410"/>
      <c r="GC188" s="410"/>
      <c r="GD188" s="410"/>
      <c r="GE188" s="410"/>
      <c r="GF188" s="410"/>
      <c r="GG188" s="410"/>
      <c r="GH188" s="410"/>
      <c r="GI188" s="410"/>
      <c r="GJ188" s="410"/>
      <c r="GK188" s="410"/>
      <c r="GL188" s="410"/>
      <c r="GM188" s="410"/>
      <c r="GN188" s="410"/>
      <c r="GO188" s="410"/>
      <c r="GP188" s="410"/>
      <c r="GQ188" s="410"/>
      <c r="GR188" s="410"/>
      <c r="GS188" s="410"/>
      <c r="GT188" s="410"/>
      <c r="GU188" s="410"/>
      <c r="GV188" s="410"/>
      <c r="GW188" s="410"/>
      <c r="GX188" s="410"/>
      <c r="GY188" s="410"/>
      <c r="GZ188" s="410"/>
      <c r="HA188" s="410"/>
      <c r="HB188" s="410"/>
      <c r="HC188" s="410"/>
      <c r="HD188" s="410"/>
      <c r="HE188" s="410"/>
      <c r="HF188" s="410"/>
      <c r="HG188" s="410"/>
      <c r="HH188" s="410"/>
      <c r="HI188" s="410"/>
      <c r="HJ188" s="410"/>
      <c r="HK188" s="410"/>
      <c r="HL188" s="410"/>
      <c r="HM188" s="410"/>
      <c r="HN188" s="410"/>
      <c r="HO188" s="410"/>
      <c r="HP188" s="410"/>
      <c r="HQ188" s="410"/>
      <c r="HR188" s="410"/>
      <c r="HS188" s="410"/>
      <c r="HT188" s="410"/>
      <c r="HU188" s="410"/>
      <c r="HV188" s="410"/>
      <c r="HW188" s="410"/>
      <c r="HX188" s="410"/>
      <c r="HY188" s="410"/>
      <c r="HZ188" s="410"/>
      <c r="IA188" s="410"/>
      <c r="IB188" s="410"/>
      <c r="IC188" s="410"/>
      <c r="ID188" s="410"/>
      <c r="IE188" s="410"/>
      <c r="IF188" s="410"/>
      <c r="IG188" s="410"/>
      <c r="IH188" s="410"/>
      <c r="II188" s="410"/>
      <c r="IJ188" s="410"/>
      <c r="IK188" s="410"/>
      <c r="IL188" s="410"/>
      <c r="IM188" s="410"/>
      <c r="IN188" s="410"/>
      <c r="IO188" s="410"/>
      <c r="IP188" s="410"/>
      <c r="IQ188" s="410"/>
      <c r="IR188" s="410"/>
      <c r="IS188" s="410"/>
      <c r="IT188" s="410"/>
      <c r="IU188" s="410"/>
      <c r="IV188" s="410"/>
    </row>
    <row r="189" spans="1:256" x14ac:dyDescent="0.2">
      <c r="A189" s="435" t="s">
        <v>1046</v>
      </c>
      <c r="B189" s="436" t="s">
        <v>1047</v>
      </c>
      <c r="C189" s="434"/>
      <c r="D189" s="428"/>
      <c r="E189" s="437"/>
      <c r="F189" s="437"/>
      <c r="G189" s="437"/>
      <c r="H189" s="437"/>
      <c r="I189" s="437"/>
      <c r="J189" s="437"/>
      <c r="K189" s="437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  <c r="AA189" s="410"/>
      <c r="AB189" s="410"/>
      <c r="AC189" s="410"/>
      <c r="AD189" s="410"/>
      <c r="AE189" s="410"/>
      <c r="AF189" s="410"/>
      <c r="AG189" s="410"/>
      <c r="AH189" s="410"/>
      <c r="AI189" s="410"/>
      <c r="AJ189" s="410"/>
      <c r="AK189" s="410"/>
      <c r="AL189" s="410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410"/>
      <c r="AX189" s="410"/>
      <c r="AY189" s="410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  <c r="CB189" s="410"/>
      <c r="CC189" s="410"/>
      <c r="CD189" s="410"/>
      <c r="CE189" s="410"/>
      <c r="CF189" s="410"/>
      <c r="CG189" s="410"/>
      <c r="CH189" s="410"/>
      <c r="CI189" s="410"/>
      <c r="CJ189" s="410"/>
      <c r="CK189" s="410"/>
      <c r="CL189" s="410"/>
      <c r="CM189" s="410"/>
      <c r="CN189" s="410"/>
      <c r="CO189" s="410"/>
      <c r="CP189" s="410"/>
      <c r="CQ189" s="410"/>
      <c r="CR189" s="410"/>
      <c r="CS189" s="410"/>
      <c r="CT189" s="410"/>
      <c r="CU189" s="410"/>
      <c r="CV189" s="410"/>
      <c r="CW189" s="410"/>
      <c r="CX189" s="410"/>
      <c r="CY189" s="410"/>
      <c r="CZ189" s="410"/>
      <c r="DA189" s="410"/>
      <c r="DB189" s="410"/>
      <c r="DC189" s="410"/>
      <c r="DD189" s="410"/>
      <c r="DE189" s="410"/>
      <c r="DF189" s="410"/>
      <c r="DG189" s="410"/>
      <c r="DH189" s="410"/>
      <c r="DI189" s="410"/>
      <c r="DJ189" s="410"/>
      <c r="DK189" s="410"/>
      <c r="DL189" s="410"/>
      <c r="DM189" s="410"/>
      <c r="DN189" s="410"/>
      <c r="DO189" s="410"/>
      <c r="DP189" s="410"/>
      <c r="DQ189" s="410"/>
      <c r="DR189" s="410"/>
      <c r="DS189" s="410"/>
      <c r="DT189" s="410"/>
      <c r="DU189" s="410"/>
      <c r="DV189" s="410"/>
      <c r="DW189" s="410"/>
      <c r="DX189" s="410"/>
      <c r="DY189" s="410"/>
      <c r="DZ189" s="410"/>
      <c r="EA189" s="410"/>
      <c r="EB189" s="410"/>
      <c r="EC189" s="410"/>
      <c r="ED189" s="410"/>
      <c r="EE189" s="410"/>
      <c r="EF189" s="410"/>
      <c r="EG189" s="410"/>
      <c r="EH189" s="410"/>
      <c r="EI189" s="410"/>
      <c r="EJ189" s="410"/>
      <c r="EK189" s="410"/>
      <c r="EL189" s="410"/>
      <c r="EM189" s="410"/>
      <c r="EN189" s="410"/>
      <c r="EO189" s="410"/>
      <c r="EP189" s="410"/>
      <c r="EQ189" s="410"/>
      <c r="ER189" s="410"/>
      <c r="ES189" s="410"/>
      <c r="ET189" s="410"/>
      <c r="EU189" s="410"/>
      <c r="EV189" s="410"/>
      <c r="EW189" s="410"/>
      <c r="EX189" s="410"/>
      <c r="EY189" s="410"/>
      <c r="EZ189" s="410"/>
      <c r="FA189" s="410"/>
      <c r="FB189" s="410"/>
      <c r="FC189" s="410"/>
      <c r="FD189" s="410"/>
      <c r="FE189" s="410"/>
      <c r="FF189" s="410"/>
      <c r="FG189" s="410"/>
      <c r="FH189" s="410"/>
      <c r="FI189" s="410"/>
      <c r="FJ189" s="410"/>
      <c r="FK189" s="410"/>
      <c r="FL189" s="410"/>
      <c r="FM189" s="410"/>
      <c r="FN189" s="410"/>
      <c r="FO189" s="410"/>
      <c r="FP189" s="410"/>
      <c r="FQ189" s="410"/>
      <c r="FR189" s="410"/>
      <c r="FS189" s="410"/>
      <c r="FT189" s="410"/>
      <c r="FU189" s="410"/>
      <c r="FV189" s="410"/>
      <c r="FW189" s="410"/>
      <c r="FX189" s="410"/>
      <c r="FY189" s="410"/>
      <c r="FZ189" s="410"/>
      <c r="GA189" s="410"/>
      <c r="GB189" s="410"/>
      <c r="GC189" s="410"/>
      <c r="GD189" s="410"/>
      <c r="GE189" s="410"/>
      <c r="GF189" s="410"/>
      <c r="GG189" s="410"/>
      <c r="GH189" s="410"/>
      <c r="GI189" s="410"/>
      <c r="GJ189" s="410"/>
      <c r="GK189" s="410"/>
      <c r="GL189" s="410"/>
      <c r="GM189" s="410"/>
      <c r="GN189" s="410"/>
      <c r="GO189" s="410"/>
      <c r="GP189" s="410"/>
      <c r="GQ189" s="410"/>
      <c r="GR189" s="410"/>
      <c r="GS189" s="410"/>
      <c r="GT189" s="410"/>
      <c r="GU189" s="410"/>
      <c r="GV189" s="410"/>
      <c r="GW189" s="410"/>
      <c r="GX189" s="410"/>
      <c r="GY189" s="410"/>
      <c r="GZ189" s="410"/>
      <c r="HA189" s="410"/>
      <c r="HB189" s="410"/>
      <c r="HC189" s="410"/>
      <c r="HD189" s="410"/>
      <c r="HE189" s="410"/>
      <c r="HF189" s="410"/>
      <c r="HG189" s="410"/>
      <c r="HH189" s="410"/>
      <c r="HI189" s="410"/>
      <c r="HJ189" s="410"/>
      <c r="HK189" s="410"/>
      <c r="HL189" s="410"/>
      <c r="HM189" s="410"/>
      <c r="HN189" s="410"/>
      <c r="HO189" s="410"/>
      <c r="HP189" s="410"/>
      <c r="HQ189" s="410"/>
      <c r="HR189" s="410"/>
      <c r="HS189" s="410"/>
      <c r="HT189" s="410"/>
      <c r="HU189" s="410"/>
      <c r="HV189" s="410"/>
      <c r="HW189" s="410"/>
      <c r="HX189" s="410"/>
      <c r="HY189" s="410"/>
      <c r="HZ189" s="410"/>
      <c r="IA189" s="410"/>
      <c r="IB189" s="410"/>
      <c r="IC189" s="410"/>
      <c r="ID189" s="410"/>
      <c r="IE189" s="410"/>
      <c r="IF189" s="410"/>
      <c r="IG189" s="410"/>
      <c r="IH189" s="410"/>
      <c r="II189" s="410"/>
      <c r="IJ189" s="410"/>
      <c r="IK189" s="410"/>
      <c r="IL189" s="410"/>
      <c r="IM189" s="410"/>
      <c r="IN189" s="410"/>
      <c r="IO189" s="410"/>
      <c r="IP189" s="410"/>
      <c r="IQ189" s="410"/>
      <c r="IR189" s="410"/>
      <c r="IS189" s="410"/>
      <c r="IT189" s="410"/>
      <c r="IU189" s="410"/>
      <c r="IV189" s="410"/>
    </row>
    <row r="190" spans="1:256" x14ac:dyDescent="0.2">
      <c r="A190" s="438"/>
      <c r="B190" s="438"/>
      <c r="C190" s="437"/>
      <c r="D190" s="437"/>
      <c r="E190" s="437"/>
      <c r="F190" s="437"/>
      <c r="G190" s="437"/>
      <c r="H190" s="437"/>
      <c r="I190" s="437"/>
      <c r="J190" s="437"/>
      <c r="K190" s="437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X190" s="410"/>
      <c r="Y190" s="410"/>
      <c r="Z190" s="410"/>
      <c r="AA190" s="410"/>
      <c r="AB190" s="410"/>
      <c r="AC190" s="410"/>
      <c r="AD190" s="410"/>
      <c r="AE190" s="410"/>
      <c r="AF190" s="410"/>
      <c r="AG190" s="410"/>
      <c r="AH190" s="410"/>
      <c r="AI190" s="410"/>
      <c r="AJ190" s="410"/>
      <c r="AK190" s="410"/>
      <c r="AL190" s="410"/>
      <c r="AM190" s="410"/>
      <c r="AN190" s="410"/>
      <c r="AO190" s="410"/>
      <c r="AP190" s="410"/>
      <c r="AQ190" s="410"/>
      <c r="AR190" s="410"/>
      <c r="AS190" s="410"/>
      <c r="AT190" s="410"/>
      <c r="AU190" s="410"/>
      <c r="AV190" s="410"/>
      <c r="AW190" s="410"/>
      <c r="AX190" s="410"/>
      <c r="AY190" s="410"/>
      <c r="AZ190" s="410"/>
      <c r="BA190" s="410"/>
      <c r="BB190" s="410"/>
      <c r="BC190" s="410"/>
      <c r="BD190" s="410"/>
      <c r="BE190" s="410"/>
      <c r="BF190" s="410"/>
      <c r="BG190" s="410"/>
      <c r="BH190" s="410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  <c r="CB190" s="410"/>
      <c r="CC190" s="410"/>
      <c r="CD190" s="410"/>
      <c r="CE190" s="410"/>
      <c r="CF190" s="410"/>
      <c r="CG190" s="410"/>
      <c r="CH190" s="410"/>
      <c r="CI190" s="410"/>
      <c r="CJ190" s="410"/>
      <c r="CK190" s="410"/>
      <c r="CL190" s="410"/>
      <c r="CM190" s="410"/>
      <c r="CN190" s="410"/>
      <c r="CO190" s="410"/>
      <c r="CP190" s="410"/>
      <c r="CQ190" s="410"/>
      <c r="CR190" s="410"/>
      <c r="CS190" s="410"/>
      <c r="CT190" s="410"/>
      <c r="CU190" s="410"/>
      <c r="CV190" s="410"/>
      <c r="CW190" s="410"/>
      <c r="CX190" s="410"/>
      <c r="CY190" s="410"/>
      <c r="CZ190" s="410"/>
      <c r="DA190" s="410"/>
      <c r="DB190" s="410"/>
      <c r="DC190" s="410"/>
      <c r="DD190" s="410"/>
      <c r="DE190" s="410"/>
      <c r="DF190" s="410"/>
      <c r="DG190" s="410"/>
      <c r="DH190" s="410"/>
      <c r="DI190" s="410"/>
      <c r="DJ190" s="410"/>
      <c r="DK190" s="410"/>
      <c r="DL190" s="410"/>
      <c r="DM190" s="410"/>
      <c r="DN190" s="410"/>
      <c r="DO190" s="410"/>
      <c r="DP190" s="410"/>
      <c r="DQ190" s="410"/>
      <c r="DR190" s="410"/>
      <c r="DS190" s="410"/>
      <c r="DT190" s="410"/>
      <c r="DU190" s="410"/>
      <c r="DV190" s="410"/>
      <c r="DW190" s="410"/>
      <c r="DX190" s="410"/>
      <c r="DY190" s="410"/>
      <c r="DZ190" s="410"/>
      <c r="EA190" s="410"/>
      <c r="EB190" s="410"/>
      <c r="EC190" s="410"/>
      <c r="ED190" s="410"/>
      <c r="EE190" s="410"/>
      <c r="EF190" s="410"/>
      <c r="EG190" s="410"/>
      <c r="EH190" s="410"/>
      <c r="EI190" s="410"/>
      <c r="EJ190" s="410"/>
      <c r="EK190" s="410"/>
      <c r="EL190" s="410"/>
      <c r="EM190" s="410"/>
      <c r="EN190" s="410"/>
      <c r="EO190" s="410"/>
      <c r="EP190" s="410"/>
      <c r="EQ190" s="410"/>
      <c r="ER190" s="410"/>
      <c r="ES190" s="410"/>
      <c r="ET190" s="410"/>
      <c r="EU190" s="410"/>
      <c r="EV190" s="410"/>
      <c r="EW190" s="410"/>
      <c r="EX190" s="410"/>
      <c r="EY190" s="410"/>
      <c r="EZ190" s="410"/>
      <c r="FA190" s="410"/>
      <c r="FB190" s="410"/>
      <c r="FC190" s="410"/>
      <c r="FD190" s="410"/>
      <c r="FE190" s="410"/>
      <c r="FF190" s="410"/>
      <c r="FG190" s="410"/>
      <c r="FH190" s="410"/>
      <c r="FI190" s="410"/>
      <c r="FJ190" s="410"/>
      <c r="FK190" s="410"/>
      <c r="FL190" s="410"/>
      <c r="FM190" s="410"/>
      <c r="FN190" s="410"/>
      <c r="FO190" s="410"/>
      <c r="FP190" s="410"/>
      <c r="FQ190" s="410"/>
      <c r="FR190" s="410"/>
      <c r="FS190" s="410"/>
      <c r="FT190" s="410"/>
      <c r="FU190" s="410"/>
      <c r="FV190" s="410"/>
      <c r="FW190" s="410"/>
      <c r="FX190" s="410"/>
      <c r="FY190" s="410"/>
      <c r="FZ190" s="410"/>
      <c r="GA190" s="410"/>
      <c r="GB190" s="410"/>
      <c r="GC190" s="410"/>
      <c r="GD190" s="410"/>
      <c r="GE190" s="410"/>
      <c r="GF190" s="410"/>
      <c r="GG190" s="410"/>
      <c r="GH190" s="410"/>
      <c r="GI190" s="410"/>
      <c r="GJ190" s="410"/>
      <c r="GK190" s="410"/>
      <c r="GL190" s="410"/>
      <c r="GM190" s="410"/>
      <c r="GN190" s="410"/>
      <c r="GO190" s="410"/>
      <c r="GP190" s="410"/>
      <c r="GQ190" s="410"/>
      <c r="GR190" s="410"/>
      <c r="GS190" s="410"/>
      <c r="GT190" s="410"/>
      <c r="GU190" s="410"/>
      <c r="GV190" s="410"/>
      <c r="GW190" s="410"/>
      <c r="GX190" s="410"/>
      <c r="GY190" s="410"/>
      <c r="GZ190" s="410"/>
      <c r="HA190" s="410"/>
      <c r="HB190" s="410"/>
      <c r="HC190" s="410"/>
      <c r="HD190" s="410"/>
      <c r="HE190" s="410"/>
      <c r="HF190" s="410"/>
      <c r="HG190" s="410"/>
      <c r="HH190" s="410"/>
      <c r="HI190" s="410"/>
      <c r="HJ190" s="410"/>
      <c r="HK190" s="410"/>
      <c r="HL190" s="410"/>
      <c r="HM190" s="410"/>
      <c r="HN190" s="410"/>
      <c r="HO190" s="410"/>
      <c r="HP190" s="410"/>
      <c r="HQ190" s="410"/>
      <c r="HR190" s="410"/>
      <c r="HS190" s="410"/>
      <c r="HT190" s="410"/>
      <c r="HU190" s="410"/>
      <c r="HV190" s="410"/>
      <c r="HW190" s="410"/>
      <c r="HX190" s="410"/>
      <c r="HY190" s="410"/>
      <c r="HZ190" s="410"/>
      <c r="IA190" s="410"/>
      <c r="IB190" s="410"/>
      <c r="IC190" s="410"/>
      <c r="ID190" s="410"/>
      <c r="IE190" s="410"/>
      <c r="IF190" s="410"/>
      <c r="IG190" s="410"/>
      <c r="IH190" s="410"/>
      <c r="II190" s="410"/>
      <c r="IJ190" s="410"/>
      <c r="IK190" s="410"/>
      <c r="IL190" s="410"/>
      <c r="IM190" s="410"/>
      <c r="IN190" s="410"/>
      <c r="IO190" s="410"/>
      <c r="IP190" s="410"/>
      <c r="IQ190" s="410"/>
      <c r="IR190" s="410"/>
      <c r="IS190" s="410"/>
      <c r="IT190" s="410"/>
      <c r="IU190" s="410"/>
      <c r="IV190" s="410"/>
    </row>
    <row r="191" spans="1:256" x14ac:dyDescent="0.2">
      <c r="A191" s="438"/>
      <c r="B191" s="438"/>
      <c r="C191" s="437"/>
      <c r="D191" s="437"/>
      <c r="E191" s="437"/>
      <c r="F191" s="437"/>
      <c r="G191" s="437"/>
      <c r="H191" s="437"/>
      <c r="I191" s="437"/>
      <c r="J191" s="437"/>
      <c r="K191" s="437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  <c r="AA191" s="410"/>
      <c r="AB191" s="410"/>
      <c r="AC191" s="410"/>
      <c r="AD191" s="410"/>
      <c r="AE191" s="410"/>
      <c r="AF191" s="410"/>
      <c r="AG191" s="410"/>
      <c r="AH191" s="410"/>
      <c r="AI191" s="410"/>
      <c r="AJ191" s="410"/>
      <c r="AK191" s="410"/>
      <c r="AL191" s="410"/>
      <c r="AM191" s="410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410"/>
      <c r="BA191" s="410"/>
      <c r="BB191" s="410"/>
      <c r="BC191" s="410"/>
      <c r="BD191" s="410"/>
      <c r="BE191" s="410"/>
      <c r="BF191" s="410"/>
      <c r="BG191" s="410"/>
      <c r="BH191" s="410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  <c r="CB191" s="410"/>
      <c r="CC191" s="410"/>
      <c r="CD191" s="410"/>
      <c r="CE191" s="410"/>
      <c r="CF191" s="410"/>
      <c r="CG191" s="410"/>
      <c r="CH191" s="410"/>
      <c r="CI191" s="410"/>
      <c r="CJ191" s="410"/>
      <c r="CK191" s="410"/>
      <c r="CL191" s="410"/>
      <c r="CM191" s="410"/>
      <c r="CN191" s="410"/>
      <c r="CO191" s="410"/>
      <c r="CP191" s="410"/>
      <c r="CQ191" s="410"/>
      <c r="CR191" s="410"/>
      <c r="CS191" s="410"/>
      <c r="CT191" s="410"/>
      <c r="CU191" s="410"/>
      <c r="CV191" s="410"/>
      <c r="CW191" s="410"/>
      <c r="CX191" s="410"/>
      <c r="CY191" s="410"/>
      <c r="CZ191" s="410"/>
      <c r="DA191" s="410"/>
      <c r="DB191" s="410"/>
      <c r="DC191" s="410"/>
      <c r="DD191" s="410"/>
      <c r="DE191" s="410"/>
      <c r="DF191" s="410"/>
      <c r="DG191" s="410"/>
      <c r="DH191" s="410"/>
      <c r="DI191" s="410"/>
      <c r="DJ191" s="410"/>
      <c r="DK191" s="410"/>
      <c r="DL191" s="410"/>
      <c r="DM191" s="410"/>
      <c r="DN191" s="410"/>
      <c r="DO191" s="410"/>
      <c r="DP191" s="410"/>
      <c r="DQ191" s="410"/>
      <c r="DR191" s="410"/>
      <c r="DS191" s="410"/>
      <c r="DT191" s="410"/>
      <c r="DU191" s="410"/>
      <c r="DV191" s="410"/>
      <c r="DW191" s="410"/>
      <c r="DX191" s="410"/>
      <c r="DY191" s="410"/>
      <c r="DZ191" s="410"/>
      <c r="EA191" s="410"/>
      <c r="EB191" s="410"/>
      <c r="EC191" s="410"/>
      <c r="ED191" s="410"/>
      <c r="EE191" s="410"/>
      <c r="EF191" s="410"/>
      <c r="EG191" s="410"/>
      <c r="EH191" s="410"/>
      <c r="EI191" s="410"/>
      <c r="EJ191" s="410"/>
      <c r="EK191" s="410"/>
      <c r="EL191" s="410"/>
      <c r="EM191" s="410"/>
      <c r="EN191" s="410"/>
      <c r="EO191" s="410"/>
      <c r="EP191" s="410"/>
      <c r="EQ191" s="410"/>
      <c r="ER191" s="410"/>
      <c r="ES191" s="410"/>
      <c r="ET191" s="410"/>
      <c r="EU191" s="410"/>
      <c r="EV191" s="410"/>
      <c r="EW191" s="410"/>
      <c r="EX191" s="410"/>
      <c r="EY191" s="410"/>
      <c r="EZ191" s="410"/>
      <c r="FA191" s="410"/>
      <c r="FB191" s="410"/>
      <c r="FC191" s="410"/>
      <c r="FD191" s="410"/>
      <c r="FE191" s="410"/>
      <c r="FF191" s="410"/>
      <c r="FG191" s="410"/>
      <c r="FH191" s="410"/>
      <c r="FI191" s="410"/>
      <c r="FJ191" s="410"/>
      <c r="FK191" s="410"/>
      <c r="FL191" s="410"/>
      <c r="FM191" s="410"/>
      <c r="FN191" s="410"/>
      <c r="FO191" s="410"/>
      <c r="FP191" s="410"/>
      <c r="FQ191" s="410"/>
      <c r="FR191" s="410"/>
      <c r="FS191" s="410"/>
      <c r="FT191" s="410"/>
      <c r="FU191" s="410"/>
      <c r="FV191" s="410"/>
      <c r="FW191" s="410"/>
      <c r="FX191" s="410"/>
      <c r="FY191" s="410"/>
      <c r="FZ191" s="410"/>
      <c r="GA191" s="410"/>
      <c r="GB191" s="410"/>
      <c r="GC191" s="410"/>
      <c r="GD191" s="410"/>
      <c r="GE191" s="410"/>
      <c r="GF191" s="410"/>
      <c r="GG191" s="410"/>
      <c r="GH191" s="410"/>
      <c r="GI191" s="410"/>
      <c r="GJ191" s="410"/>
      <c r="GK191" s="410"/>
      <c r="GL191" s="410"/>
      <c r="GM191" s="410"/>
      <c r="GN191" s="410"/>
      <c r="GO191" s="410"/>
      <c r="GP191" s="410"/>
      <c r="GQ191" s="410"/>
      <c r="GR191" s="410"/>
      <c r="GS191" s="410"/>
      <c r="GT191" s="410"/>
      <c r="GU191" s="410"/>
      <c r="GV191" s="410"/>
      <c r="GW191" s="410"/>
      <c r="GX191" s="410"/>
      <c r="GY191" s="410"/>
      <c r="GZ191" s="410"/>
      <c r="HA191" s="410"/>
      <c r="HB191" s="410"/>
      <c r="HC191" s="410"/>
      <c r="HD191" s="410"/>
      <c r="HE191" s="410"/>
      <c r="HF191" s="410"/>
      <c r="HG191" s="410"/>
      <c r="HH191" s="410"/>
      <c r="HI191" s="410"/>
      <c r="HJ191" s="410"/>
      <c r="HK191" s="410"/>
      <c r="HL191" s="410"/>
      <c r="HM191" s="410"/>
      <c r="HN191" s="410"/>
      <c r="HO191" s="410"/>
      <c r="HP191" s="410"/>
      <c r="HQ191" s="410"/>
      <c r="HR191" s="410"/>
      <c r="HS191" s="410"/>
      <c r="HT191" s="410"/>
      <c r="HU191" s="410"/>
      <c r="HV191" s="410"/>
      <c r="HW191" s="410"/>
      <c r="HX191" s="410"/>
      <c r="HY191" s="410"/>
      <c r="HZ191" s="410"/>
      <c r="IA191" s="410"/>
      <c r="IB191" s="410"/>
      <c r="IC191" s="410"/>
      <c r="ID191" s="410"/>
      <c r="IE191" s="410"/>
      <c r="IF191" s="410"/>
      <c r="IG191" s="410"/>
      <c r="IH191" s="410"/>
      <c r="II191" s="410"/>
      <c r="IJ191" s="410"/>
      <c r="IK191" s="410"/>
      <c r="IL191" s="410"/>
      <c r="IM191" s="410"/>
      <c r="IN191" s="410"/>
      <c r="IO191" s="410"/>
      <c r="IP191" s="410"/>
      <c r="IQ191" s="410"/>
      <c r="IR191" s="410"/>
      <c r="IS191" s="410"/>
      <c r="IT191" s="410"/>
      <c r="IU191" s="410"/>
      <c r="IV191" s="410"/>
    </row>
    <row r="192" spans="1:256" x14ac:dyDescent="0.2">
      <c r="A192" s="430"/>
      <c r="B192" s="430"/>
      <c r="C192" s="428"/>
      <c r="D192" s="428"/>
      <c r="E192" s="428"/>
      <c r="F192" s="428"/>
      <c r="G192" s="428"/>
      <c r="H192" s="428"/>
      <c r="I192" s="426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10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10"/>
      <c r="BA192" s="410"/>
      <c r="BB192" s="410"/>
      <c r="BC192" s="410"/>
      <c r="BD192" s="410"/>
      <c r="BE192" s="410"/>
      <c r="BF192" s="410"/>
      <c r="BG192" s="410"/>
      <c r="BH192" s="410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  <c r="CB192" s="410"/>
      <c r="CC192" s="410"/>
      <c r="CD192" s="410"/>
      <c r="CE192" s="410"/>
      <c r="CF192" s="410"/>
      <c r="CG192" s="410"/>
      <c r="CH192" s="410"/>
      <c r="CI192" s="410"/>
      <c r="CJ192" s="410"/>
      <c r="CK192" s="410"/>
      <c r="CL192" s="410"/>
      <c r="CM192" s="410"/>
      <c r="CN192" s="410"/>
      <c r="CO192" s="410"/>
      <c r="CP192" s="410"/>
      <c r="CQ192" s="410"/>
      <c r="CR192" s="410"/>
      <c r="CS192" s="410"/>
      <c r="CT192" s="410"/>
      <c r="CU192" s="410"/>
      <c r="CV192" s="410"/>
      <c r="CW192" s="410"/>
      <c r="CX192" s="410"/>
      <c r="CY192" s="410"/>
      <c r="CZ192" s="410"/>
      <c r="DA192" s="410"/>
      <c r="DB192" s="410"/>
      <c r="DC192" s="410"/>
      <c r="DD192" s="410"/>
      <c r="DE192" s="410"/>
      <c r="DF192" s="410"/>
      <c r="DG192" s="410"/>
      <c r="DH192" s="410"/>
      <c r="DI192" s="410"/>
      <c r="DJ192" s="410"/>
      <c r="DK192" s="410"/>
      <c r="DL192" s="410"/>
      <c r="DM192" s="410"/>
      <c r="DN192" s="410"/>
      <c r="DO192" s="410"/>
      <c r="DP192" s="410"/>
      <c r="DQ192" s="410"/>
      <c r="DR192" s="410"/>
      <c r="DS192" s="410"/>
      <c r="DT192" s="410"/>
      <c r="DU192" s="410"/>
      <c r="DV192" s="410"/>
      <c r="DW192" s="410"/>
      <c r="DX192" s="410"/>
      <c r="DY192" s="410"/>
      <c r="DZ192" s="410"/>
      <c r="EA192" s="410"/>
      <c r="EB192" s="410"/>
      <c r="EC192" s="410"/>
      <c r="ED192" s="410"/>
      <c r="EE192" s="410"/>
      <c r="EF192" s="410"/>
      <c r="EG192" s="410"/>
      <c r="EH192" s="410"/>
      <c r="EI192" s="410"/>
      <c r="EJ192" s="410"/>
      <c r="EK192" s="410"/>
      <c r="EL192" s="410"/>
      <c r="EM192" s="410"/>
      <c r="EN192" s="410"/>
      <c r="EO192" s="410"/>
      <c r="EP192" s="410"/>
      <c r="EQ192" s="410"/>
      <c r="ER192" s="410"/>
      <c r="ES192" s="410"/>
      <c r="ET192" s="410"/>
      <c r="EU192" s="410"/>
      <c r="EV192" s="410"/>
      <c r="EW192" s="410"/>
      <c r="EX192" s="410"/>
      <c r="EY192" s="410"/>
      <c r="EZ192" s="410"/>
      <c r="FA192" s="410"/>
      <c r="FB192" s="410"/>
      <c r="FC192" s="410"/>
      <c r="FD192" s="410"/>
      <c r="FE192" s="410"/>
      <c r="FF192" s="410"/>
      <c r="FG192" s="410"/>
      <c r="FH192" s="410"/>
      <c r="FI192" s="410"/>
      <c r="FJ192" s="410"/>
      <c r="FK192" s="410"/>
      <c r="FL192" s="410"/>
      <c r="FM192" s="410"/>
      <c r="FN192" s="410"/>
      <c r="FO192" s="410"/>
      <c r="FP192" s="410"/>
      <c r="FQ192" s="410"/>
      <c r="FR192" s="410"/>
      <c r="FS192" s="410"/>
      <c r="FT192" s="410"/>
      <c r="FU192" s="410"/>
      <c r="FV192" s="410"/>
      <c r="FW192" s="410"/>
      <c r="FX192" s="410"/>
      <c r="FY192" s="410"/>
      <c r="FZ192" s="410"/>
      <c r="GA192" s="410"/>
      <c r="GB192" s="410"/>
      <c r="GC192" s="410"/>
      <c r="GD192" s="410"/>
      <c r="GE192" s="410"/>
      <c r="GF192" s="410"/>
      <c r="GG192" s="410"/>
      <c r="GH192" s="410"/>
      <c r="GI192" s="410"/>
      <c r="GJ192" s="410"/>
      <c r="GK192" s="410"/>
      <c r="GL192" s="410"/>
      <c r="GM192" s="410"/>
      <c r="GN192" s="410"/>
      <c r="GO192" s="410"/>
      <c r="GP192" s="410"/>
      <c r="GQ192" s="410"/>
      <c r="GR192" s="410"/>
      <c r="GS192" s="410"/>
      <c r="GT192" s="410"/>
      <c r="GU192" s="410"/>
      <c r="GV192" s="410"/>
      <c r="GW192" s="410"/>
      <c r="GX192" s="410"/>
      <c r="GY192" s="410"/>
      <c r="GZ192" s="410"/>
      <c r="HA192" s="410"/>
      <c r="HB192" s="410"/>
      <c r="HC192" s="410"/>
      <c r="HD192" s="410"/>
      <c r="HE192" s="410"/>
      <c r="HF192" s="410"/>
      <c r="HG192" s="410"/>
      <c r="HH192" s="410"/>
      <c r="HI192" s="410"/>
      <c r="HJ192" s="410"/>
      <c r="HK192" s="410"/>
      <c r="HL192" s="410"/>
      <c r="HM192" s="410"/>
      <c r="HN192" s="410"/>
      <c r="HO192" s="410"/>
      <c r="HP192" s="410"/>
      <c r="HQ192" s="410"/>
      <c r="HR192" s="410"/>
      <c r="HS192" s="410"/>
      <c r="HT192" s="410"/>
      <c r="HU192" s="410"/>
      <c r="HV192" s="410"/>
      <c r="HW192" s="410"/>
      <c r="HX192" s="410"/>
      <c r="HY192" s="410"/>
      <c r="HZ192" s="410"/>
      <c r="IA192" s="410"/>
      <c r="IB192" s="410"/>
      <c r="IC192" s="410"/>
      <c r="ID192" s="410"/>
      <c r="IE192" s="410"/>
      <c r="IF192" s="410"/>
      <c r="IG192" s="410"/>
      <c r="IH192" s="410"/>
      <c r="II192" s="410"/>
      <c r="IJ192" s="410"/>
      <c r="IK192" s="410"/>
      <c r="IL192" s="410"/>
      <c r="IM192" s="410"/>
      <c r="IN192" s="410"/>
      <c r="IO192" s="410"/>
      <c r="IP192" s="410"/>
      <c r="IQ192" s="410"/>
      <c r="IR192" s="410"/>
      <c r="IS192" s="410"/>
      <c r="IT192" s="410"/>
      <c r="IU192" s="410"/>
      <c r="IV192" s="410"/>
    </row>
    <row r="193" spans="1:256" x14ac:dyDescent="0.2">
      <c r="A193" s="430"/>
      <c r="B193" s="430"/>
      <c r="C193" s="428"/>
      <c r="D193" s="428"/>
      <c r="E193" s="428"/>
      <c r="F193" s="428"/>
      <c r="G193" s="428"/>
      <c r="H193" s="428"/>
      <c r="I193" s="426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  <c r="AA193" s="410"/>
      <c r="AB193" s="410"/>
      <c r="AC193" s="410"/>
      <c r="AD193" s="410"/>
      <c r="AE193" s="410"/>
      <c r="AF193" s="410"/>
      <c r="AG193" s="410"/>
      <c r="AH193" s="410"/>
      <c r="AI193" s="410"/>
      <c r="AJ193" s="410"/>
      <c r="AK193" s="410"/>
      <c r="AL193" s="410"/>
      <c r="AM193" s="410"/>
      <c r="AN193" s="410"/>
      <c r="AO193" s="410"/>
      <c r="AP193" s="410"/>
      <c r="AQ193" s="410"/>
      <c r="AR193" s="410"/>
      <c r="AS193" s="410"/>
      <c r="AT193" s="410"/>
      <c r="AU193" s="410"/>
      <c r="AV193" s="410"/>
      <c r="AW193" s="410"/>
      <c r="AX193" s="410"/>
      <c r="AY193" s="410"/>
      <c r="AZ193" s="410"/>
      <c r="BA193" s="410"/>
      <c r="BB193" s="410"/>
      <c r="BC193" s="410"/>
      <c r="BD193" s="410"/>
      <c r="BE193" s="410"/>
      <c r="BF193" s="410"/>
      <c r="BG193" s="410"/>
      <c r="BH193" s="410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  <c r="CB193" s="410"/>
      <c r="CC193" s="410"/>
      <c r="CD193" s="410"/>
      <c r="CE193" s="410"/>
      <c r="CF193" s="410"/>
      <c r="CG193" s="410"/>
      <c r="CH193" s="410"/>
      <c r="CI193" s="410"/>
      <c r="CJ193" s="410"/>
      <c r="CK193" s="410"/>
      <c r="CL193" s="410"/>
      <c r="CM193" s="410"/>
      <c r="CN193" s="410"/>
      <c r="CO193" s="410"/>
      <c r="CP193" s="410"/>
      <c r="CQ193" s="410"/>
      <c r="CR193" s="410"/>
      <c r="CS193" s="410"/>
      <c r="CT193" s="410"/>
      <c r="CU193" s="410"/>
      <c r="CV193" s="410"/>
      <c r="CW193" s="410"/>
      <c r="CX193" s="410"/>
      <c r="CY193" s="410"/>
      <c r="CZ193" s="410"/>
      <c r="DA193" s="410"/>
      <c r="DB193" s="410"/>
      <c r="DC193" s="410"/>
      <c r="DD193" s="410"/>
      <c r="DE193" s="410"/>
      <c r="DF193" s="410"/>
      <c r="DG193" s="410"/>
      <c r="DH193" s="410"/>
      <c r="DI193" s="410"/>
      <c r="DJ193" s="410"/>
      <c r="DK193" s="410"/>
      <c r="DL193" s="410"/>
      <c r="DM193" s="410"/>
      <c r="DN193" s="410"/>
      <c r="DO193" s="410"/>
      <c r="DP193" s="410"/>
      <c r="DQ193" s="410"/>
      <c r="DR193" s="410"/>
      <c r="DS193" s="410"/>
      <c r="DT193" s="410"/>
      <c r="DU193" s="410"/>
      <c r="DV193" s="410"/>
      <c r="DW193" s="410"/>
      <c r="DX193" s="410"/>
      <c r="DY193" s="410"/>
      <c r="DZ193" s="410"/>
      <c r="EA193" s="410"/>
      <c r="EB193" s="410"/>
      <c r="EC193" s="410"/>
      <c r="ED193" s="410"/>
      <c r="EE193" s="410"/>
      <c r="EF193" s="410"/>
      <c r="EG193" s="410"/>
      <c r="EH193" s="410"/>
      <c r="EI193" s="410"/>
      <c r="EJ193" s="410"/>
      <c r="EK193" s="410"/>
      <c r="EL193" s="410"/>
      <c r="EM193" s="410"/>
      <c r="EN193" s="410"/>
      <c r="EO193" s="410"/>
      <c r="EP193" s="410"/>
      <c r="EQ193" s="410"/>
      <c r="ER193" s="410"/>
      <c r="ES193" s="410"/>
      <c r="ET193" s="410"/>
      <c r="EU193" s="410"/>
      <c r="EV193" s="410"/>
      <c r="EW193" s="410"/>
      <c r="EX193" s="410"/>
      <c r="EY193" s="410"/>
      <c r="EZ193" s="410"/>
      <c r="FA193" s="410"/>
      <c r="FB193" s="410"/>
      <c r="FC193" s="410"/>
      <c r="FD193" s="410"/>
      <c r="FE193" s="410"/>
      <c r="FF193" s="410"/>
      <c r="FG193" s="410"/>
      <c r="FH193" s="410"/>
      <c r="FI193" s="410"/>
      <c r="FJ193" s="410"/>
      <c r="FK193" s="410"/>
      <c r="FL193" s="410"/>
      <c r="FM193" s="410"/>
      <c r="FN193" s="410"/>
      <c r="FO193" s="410"/>
      <c r="FP193" s="410"/>
      <c r="FQ193" s="410"/>
      <c r="FR193" s="410"/>
      <c r="FS193" s="410"/>
      <c r="FT193" s="410"/>
      <c r="FU193" s="410"/>
      <c r="FV193" s="410"/>
      <c r="FW193" s="410"/>
      <c r="FX193" s="410"/>
      <c r="FY193" s="410"/>
      <c r="FZ193" s="410"/>
      <c r="GA193" s="410"/>
      <c r="GB193" s="410"/>
      <c r="GC193" s="410"/>
      <c r="GD193" s="410"/>
      <c r="GE193" s="410"/>
      <c r="GF193" s="410"/>
      <c r="GG193" s="410"/>
      <c r="GH193" s="410"/>
      <c r="GI193" s="410"/>
      <c r="GJ193" s="410"/>
      <c r="GK193" s="410"/>
      <c r="GL193" s="410"/>
      <c r="GM193" s="410"/>
      <c r="GN193" s="410"/>
      <c r="GO193" s="410"/>
      <c r="GP193" s="410"/>
      <c r="GQ193" s="410"/>
      <c r="GR193" s="410"/>
      <c r="GS193" s="410"/>
      <c r="GT193" s="410"/>
      <c r="GU193" s="410"/>
      <c r="GV193" s="410"/>
      <c r="GW193" s="410"/>
      <c r="GX193" s="410"/>
      <c r="GY193" s="410"/>
      <c r="GZ193" s="410"/>
      <c r="HA193" s="410"/>
      <c r="HB193" s="410"/>
      <c r="HC193" s="410"/>
      <c r="HD193" s="410"/>
      <c r="HE193" s="410"/>
      <c r="HF193" s="410"/>
      <c r="HG193" s="410"/>
      <c r="HH193" s="410"/>
      <c r="HI193" s="410"/>
      <c r="HJ193" s="410"/>
      <c r="HK193" s="410"/>
      <c r="HL193" s="410"/>
      <c r="HM193" s="410"/>
      <c r="HN193" s="410"/>
      <c r="HO193" s="410"/>
      <c r="HP193" s="410"/>
      <c r="HQ193" s="410"/>
      <c r="HR193" s="410"/>
      <c r="HS193" s="410"/>
      <c r="HT193" s="410"/>
      <c r="HU193" s="410"/>
      <c r="HV193" s="410"/>
      <c r="HW193" s="410"/>
      <c r="HX193" s="410"/>
      <c r="HY193" s="410"/>
      <c r="HZ193" s="410"/>
      <c r="IA193" s="410"/>
      <c r="IB193" s="410"/>
      <c r="IC193" s="410"/>
      <c r="ID193" s="410"/>
      <c r="IE193" s="410"/>
      <c r="IF193" s="410"/>
      <c r="IG193" s="410"/>
      <c r="IH193" s="410"/>
      <c r="II193" s="410"/>
      <c r="IJ193" s="410"/>
      <c r="IK193" s="410"/>
      <c r="IL193" s="410"/>
      <c r="IM193" s="410"/>
      <c r="IN193" s="410"/>
      <c r="IO193" s="410"/>
      <c r="IP193" s="410"/>
      <c r="IQ193" s="410"/>
      <c r="IR193" s="410"/>
      <c r="IS193" s="410"/>
      <c r="IT193" s="410"/>
      <c r="IU193" s="410"/>
      <c r="IV193" s="410"/>
    </row>
    <row r="194" spans="1:256" x14ac:dyDescent="0.2">
      <c r="A194" s="430"/>
      <c r="B194" s="430"/>
      <c r="C194" s="428"/>
      <c r="D194" s="428"/>
      <c r="E194" s="428"/>
      <c r="F194" s="428"/>
      <c r="G194" s="428"/>
      <c r="H194" s="428"/>
      <c r="I194" s="426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  <c r="AA194" s="410"/>
      <c r="AB194" s="410"/>
      <c r="AC194" s="410"/>
      <c r="AD194" s="410"/>
      <c r="AE194" s="410"/>
      <c r="AF194" s="410"/>
      <c r="AG194" s="410"/>
      <c r="AH194" s="410"/>
      <c r="AI194" s="410"/>
      <c r="AJ194" s="410"/>
      <c r="AK194" s="410"/>
      <c r="AL194" s="410"/>
      <c r="AM194" s="410"/>
      <c r="AN194" s="410"/>
      <c r="AO194" s="410"/>
      <c r="AP194" s="410"/>
      <c r="AQ194" s="410"/>
      <c r="AR194" s="410"/>
      <c r="AS194" s="410"/>
      <c r="AT194" s="410"/>
      <c r="AU194" s="410"/>
      <c r="AV194" s="410"/>
      <c r="AW194" s="410"/>
      <c r="AX194" s="410"/>
      <c r="AY194" s="410"/>
      <c r="AZ194" s="410"/>
      <c r="BA194" s="410"/>
      <c r="BB194" s="410"/>
      <c r="BC194" s="410"/>
      <c r="BD194" s="410"/>
      <c r="BE194" s="410"/>
      <c r="BF194" s="410"/>
      <c r="BG194" s="410"/>
      <c r="BH194" s="410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  <c r="CB194" s="410"/>
      <c r="CC194" s="410"/>
      <c r="CD194" s="410"/>
      <c r="CE194" s="410"/>
      <c r="CF194" s="410"/>
      <c r="CG194" s="410"/>
      <c r="CH194" s="410"/>
      <c r="CI194" s="410"/>
      <c r="CJ194" s="410"/>
      <c r="CK194" s="410"/>
      <c r="CL194" s="410"/>
      <c r="CM194" s="410"/>
      <c r="CN194" s="410"/>
      <c r="CO194" s="410"/>
      <c r="CP194" s="410"/>
      <c r="CQ194" s="410"/>
      <c r="CR194" s="410"/>
      <c r="CS194" s="410"/>
      <c r="CT194" s="410"/>
      <c r="CU194" s="410"/>
      <c r="CV194" s="410"/>
      <c r="CW194" s="410"/>
      <c r="CX194" s="410"/>
      <c r="CY194" s="410"/>
      <c r="CZ194" s="410"/>
      <c r="DA194" s="410"/>
      <c r="DB194" s="410"/>
      <c r="DC194" s="410"/>
      <c r="DD194" s="410"/>
      <c r="DE194" s="410"/>
      <c r="DF194" s="410"/>
      <c r="DG194" s="410"/>
      <c r="DH194" s="410"/>
      <c r="DI194" s="410"/>
      <c r="DJ194" s="410"/>
      <c r="DK194" s="410"/>
      <c r="DL194" s="410"/>
      <c r="DM194" s="410"/>
      <c r="DN194" s="410"/>
      <c r="DO194" s="410"/>
      <c r="DP194" s="410"/>
      <c r="DQ194" s="410"/>
      <c r="DR194" s="410"/>
      <c r="DS194" s="410"/>
      <c r="DT194" s="410"/>
      <c r="DU194" s="410"/>
      <c r="DV194" s="410"/>
      <c r="DW194" s="410"/>
      <c r="DX194" s="410"/>
      <c r="DY194" s="410"/>
      <c r="DZ194" s="410"/>
      <c r="EA194" s="410"/>
      <c r="EB194" s="410"/>
      <c r="EC194" s="410"/>
      <c r="ED194" s="410"/>
      <c r="EE194" s="410"/>
      <c r="EF194" s="410"/>
      <c r="EG194" s="410"/>
      <c r="EH194" s="410"/>
      <c r="EI194" s="410"/>
      <c r="EJ194" s="410"/>
      <c r="EK194" s="410"/>
      <c r="EL194" s="410"/>
      <c r="EM194" s="410"/>
      <c r="EN194" s="410"/>
      <c r="EO194" s="410"/>
      <c r="EP194" s="410"/>
      <c r="EQ194" s="410"/>
      <c r="ER194" s="410"/>
      <c r="ES194" s="410"/>
      <c r="ET194" s="410"/>
      <c r="EU194" s="410"/>
      <c r="EV194" s="410"/>
      <c r="EW194" s="410"/>
      <c r="EX194" s="410"/>
      <c r="EY194" s="410"/>
      <c r="EZ194" s="410"/>
      <c r="FA194" s="410"/>
      <c r="FB194" s="410"/>
      <c r="FC194" s="410"/>
      <c r="FD194" s="410"/>
      <c r="FE194" s="410"/>
      <c r="FF194" s="410"/>
      <c r="FG194" s="410"/>
      <c r="FH194" s="410"/>
      <c r="FI194" s="410"/>
      <c r="FJ194" s="410"/>
      <c r="FK194" s="410"/>
      <c r="FL194" s="410"/>
      <c r="FM194" s="410"/>
      <c r="FN194" s="410"/>
      <c r="FO194" s="410"/>
      <c r="FP194" s="410"/>
      <c r="FQ194" s="410"/>
      <c r="FR194" s="410"/>
      <c r="FS194" s="410"/>
      <c r="FT194" s="410"/>
      <c r="FU194" s="410"/>
      <c r="FV194" s="410"/>
      <c r="FW194" s="410"/>
      <c r="FX194" s="410"/>
      <c r="FY194" s="410"/>
      <c r="FZ194" s="410"/>
      <c r="GA194" s="410"/>
      <c r="GB194" s="410"/>
      <c r="GC194" s="410"/>
      <c r="GD194" s="410"/>
      <c r="GE194" s="410"/>
      <c r="GF194" s="410"/>
      <c r="GG194" s="410"/>
      <c r="GH194" s="410"/>
      <c r="GI194" s="410"/>
      <c r="GJ194" s="410"/>
      <c r="GK194" s="410"/>
      <c r="GL194" s="410"/>
      <c r="GM194" s="410"/>
      <c r="GN194" s="410"/>
      <c r="GO194" s="410"/>
      <c r="GP194" s="410"/>
      <c r="GQ194" s="410"/>
      <c r="GR194" s="410"/>
      <c r="GS194" s="410"/>
      <c r="GT194" s="410"/>
      <c r="GU194" s="410"/>
      <c r="GV194" s="410"/>
      <c r="GW194" s="410"/>
      <c r="GX194" s="410"/>
      <c r="GY194" s="410"/>
      <c r="GZ194" s="410"/>
      <c r="HA194" s="410"/>
      <c r="HB194" s="410"/>
      <c r="HC194" s="410"/>
      <c r="HD194" s="410"/>
      <c r="HE194" s="410"/>
      <c r="HF194" s="410"/>
      <c r="HG194" s="410"/>
      <c r="HH194" s="410"/>
      <c r="HI194" s="410"/>
      <c r="HJ194" s="410"/>
      <c r="HK194" s="410"/>
      <c r="HL194" s="410"/>
      <c r="HM194" s="410"/>
      <c r="HN194" s="410"/>
      <c r="HO194" s="410"/>
      <c r="HP194" s="410"/>
      <c r="HQ194" s="410"/>
      <c r="HR194" s="410"/>
      <c r="HS194" s="410"/>
      <c r="HT194" s="410"/>
      <c r="HU194" s="410"/>
      <c r="HV194" s="410"/>
      <c r="HW194" s="410"/>
      <c r="HX194" s="410"/>
      <c r="HY194" s="410"/>
      <c r="HZ194" s="410"/>
      <c r="IA194" s="410"/>
      <c r="IB194" s="410"/>
      <c r="IC194" s="410"/>
      <c r="ID194" s="410"/>
      <c r="IE194" s="410"/>
      <c r="IF194" s="410"/>
      <c r="IG194" s="410"/>
      <c r="IH194" s="410"/>
      <c r="II194" s="410"/>
      <c r="IJ194" s="410"/>
      <c r="IK194" s="410"/>
      <c r="IL194" s="410"/>
      <c r="IM194" s="410"/>
      <c r="IN194" s="410"/>
      <c r="IO194" s="410"/>
      <c r="IP194" s="410"/>
      <c r="IQ194" s="410"/>
      <c r="IR194" s="410"/>
      <c r="IS194" s="410"/>
      <c r="IT194" s="410"/>
      <c r="IU194" s="410"/>
      <c r="IV194" s="410"/>
    </row>
    <row r="195" spans="1:256" x14ac:dyDescent="0.2">
      <c r="A195" s="430"/>
      <c r="B195" s="430"/>
      <c r="C195" s="428"/>
      <c r="D195" s="428"/>
      <c r="E195" s="428"/>
      <c r="F195" s="428"/>
      <c r="G195" s="428"/>
      <c r="H195" s="428"/>
      <c r="I195" s="426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410"/>
      <c r="Z195" s="410"/>
      <c r="AA195" s="410"/>
      <c r="AB195" s="410"/>
      <c r="AC195" s="410"/>
      <c r="AD195" s="410"/>
      <c r="AE195" s="410"/>
      <c r="AF195" s="410"/>
      <c r="AG195" s="410"/>
      <c r="AH195" s="410"/>
      <c r="AI195" s="410"/>
      <c r="AJ195" s="410"/>
      <c r="AK195" s="410"/>
      <c r="AL195" s="410"/>
      <c r="AM195" s="410"/>
      <c r="AN195" s="410"/>
      <c r="AO195" s="410"/>
      <c r="AP195" s="410"/>
      <c r="AQ195" s="410"/>
      <c r="AR195" s="410"/>
      <c r="AS195" s="410"/>
      <c r="AT195" s="410"/>
      <c r="AU195" s="410"/>
      <c r="AV195" s="410"/>
      <c r="AW195" s="410"/>
      <c r="AX195" s="410"/>
      <c r="AY195" s="410"/>
      <c r="AZ195" s="410"/>
      <c r="BA195" s="410"/>
      <c r="BB195" s="410"/>
      <c r="BC195" s="410"/>
      <c r="BD195" s="410"/>
      <c r="BE195" s="410"/>
      <c r="BF195" s="410"/>
      <c r="BG195" s="410"/>
      <c r="BH195" s="410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  <c r="CB195" s="410"/>
      <c r="CC195" s="410"/>
      <c r="CD195" s="410"/>
      <c r="CE195" s="410"/>
      <c r="CF195" s="410"/>
      <c r="CG195" s="410"/>
      <c r="CH195" s="410"/>
      <c r="CI195" s="410"/>
      <c r="CJ195" s="410"/>
      <c r="CK195" s="410"/>
      <c r="CL195" s="410"/>
      <c r="CM195" s="410"/>
      <c r="CN195" s="410"/>
      <c r="CO195" s="410"/>
      <c r="CP195" s="410"/>
      <c r="CQ195" s="410"/>
      <c r="CR195" s="410"/>
      <c r="CS195" s="410"/>
      <c r="CT195" s="410"/>
      <c r="CU195" s="410"/>
      <c r="CV195" s="410"/>
      <c r="CW195" s="410"/>
      <c r="CX195" s="410"/>
      <c r="CY195" s="410"/>
      <c r="CZ195" s="410"/>
      <c r="DA195" s="410"/>
      <c r="DB195" s="410"/>
      <c r="DC195" s="410"/>
      <c r="DD195" s="410"/>
      <c r="DE195" s="410"/>
      <c r="DF195" s="410"/>
      <c r="DG195" s="410"/>
      <c r="DH195" s="410"/>
      <c r="DI195" s="410"/>
      <c r="DJ195" s="410"/>
      <c r="DK195" s="410"/>
      <c r="DL195" s="410"/>
      <c r="DM195" s="410"/>
      <c r="DN195" s="410"/>
      <c r="DO195" s="410"/>
      <c r="DP195" s="410"/>
      <c r="DQ195" s="410"/>
      <c r="DR195" s="410"/>
      <c r="DS195" s="410"/>
      <c r="DT195" s="410"/>
      <c r="DU195" s="410"/>
      <c r="DV195" s="410"/>
      <c r="DW195" s="410"/>
      <c r="DX195" s="410"/>
      <c r="DY195" s="410"/>
      <c r="DZ195" s="410"/>
      <c r="EA195" s="410"/>
      <c r="EB195" s="410"/>
      <c r="EC195" s="410"/>
      <c r="ED195" s="410"/>
      <c r="EE195" s="410"/>
      <c r="EF195" s="410"/>
      <c r="EG195" s="410"/>
      <c r="EH195" s="410"/>
      <c r="EI195" s="410"/>
      <c r="EJ195" s="410"/>
      <c r="EK195" s="410"/>
      <c r="EL195" s="410"/>
      <c r="EM195" s="410"/>
      <c r="EN195" s="410"/>
      <c r="EO195" s="410"/>
      <c r="EP195" s="410"/>
      <c r="EQ195" s="410"/>
      <c r="ER195" s="410"/>
      <c r="ES195" s="410"/>
      <c r="ET195" s="410"/>
      <c r="EU195" s="410"/>
      <c r="EV195" s="410"/>
      <c r="EW195" s="410"/>
      <c r="EX195" s="410"/>
      <c r="EY195" s="410"/>
      <c r="EZ195" s="410"/>
      <c r="FA195" s="410"/>
      <c r="FB195" s="410"/>
      <c r="FC195" s="410"/>
      <c r="FD195" s="410"/>
      <c r="FE195" s="410"/>
      <c r="FF195" s="410"/>
      <c r="FG195" s="410"/>
      <c r="FH195" s="410"/>
      <c r="FI195" s="410"/>
      <c r="FJ195" s="410"/>
      <c r="FK195" s="410"/>
      <c r="FL195" s="410"/>
      <c r="FM195" s="410"/>
      <c r="FN195" s="410"/>
      <c r="FO195" s="410"/>
      <c r="FP195" s="410"/>
      <c r="FQ195" s="410"/>
      <c r="FR195" s="410"/>
      <c r="FS195" s="410"/>
      <c r="FT195" s="410"/>
      <c r="FU195" s="410"/>
      <c r="FV195" s="410"/>
      <c r="FW195" s="410"/>
      <c r="FX195" s="410"/>
      <c r="FY195" s="410"/>
      <c r="FZ195" s="410"/>
      <c r="GA195" s="410"/>
      <c r="GB195" s="410"/>
      <c r="GC195" s="410"/>
      <c r="GD195" s="410"/>
      <c r="GE195" s="410"/>
      <c r="GF195" s="410"/>
      <c r="GG195" s="410"/>
      <c r="GH195" s="410"/>
      <c r="GI195" s="410"/>
      <c r="GJ195" s="410"/>
      <c r="GK195" s="410"/>
      <c r="GL195" s="410"/>
      <c r="GM195" s="410"/>
      <c r="GN195" s="410"/>
      <c r="GO195" s="410"/>
      <c r="GP195" s="410"/>
      <c r="GQ195" s="410"/>
      <c r="GR195" s="410"/>
      <c r="GS195" s="410"/>
      <c r="GT195" s="410"/>
      <c r="GU195" s="410"/>
      <c r="GV195" s="410"/>
      <c r="GW195" s="410"/>
      <c r="GX195" s="410"/>
      <c r="GY195" s="410"/>
      <c r="GZ195" s="410"/>
      <c r="HA195" s="410"/>
      <c r="HB195" s="410"/>
      <c r="HC195" s="410"/>
      <c r="HD195" s="410"/>
      <c r="HE195" s="410"/>
      <c r="HF195" s="410"/>
      <c r="HG195" s="410"/>
      <c r="HH195" s="410"/>
      <c r="HI195" s="410"/>
      <c r="HJ195" s="410"/>
      <c r="HK195" s="410"/>
      <c r="HL195" s="410"/>
      <c r="HM195" s="410"/>
      <c r="HN195" s="410"/>
      <c r="HO195" s="410"/>
      <c r="HP195" s="410"/>
      <c r="HQ195" s="410"/>
      <c r="HR195" s="410"/>
      <c r="HS195" s="410"/>
      <c r="HT195" s="410"/>
      <c r="HU195" s="410"/>
      <c r="HV195" s="410"/>
      <c r="HW195" s="410"/>
      <c r="HX195" s="410"/>
      <c r="HY195" s="410"/>
      <c r="HZ195" s="410"/>
      <c r="IA195" s="410"/>
      <c r="IB195" s="410"/>
      <c r="IC195" s="410"/>
      <c r="ID195" s="410"/>
      <c r="IE195" s="410"/>
      <c r="IF195" s="410"/>
      <c r="IG195" s="410"/>
      <c r="IH195" s="410"/>
      <c r="II195" s="410"/>
      <c r="IJ195" s="410"/>
      <c r="IK195" s="410"/>
      <c r="IL195" s="410"/>
      <c r="IM195" s="410"/>
      <c r="IN195" s="410"/>
      <c r="IO195" s="410"/>
      <c r="IP195" s="410"/>
      <c r="IQ195" s="410"/>
      <c r="IR195" s="410"/>
      <c r="IS195" s="410"/>
      <c r="IT195" s="410"/>
      <c r="IU195" s="410"/>
      <c r="IV195" s="410"/>
    </row>
    <row r="196" spans="1:256" x14ac:dyDescent="0.2">
      <c r="A196" s="426"/>
      <c r="B196" s="427"/>
      <c r="C196" s="428"/>
      <c r="D196" s="428"/>
      <c r="E196" s="428"/>
      <c r="F196" s="428"/>
      <c r="G196" s="428"/>
      <c r="H196" s="428"/>
      <c r="I196" s="426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X196" s="410"/>
      <c r="Y196" s="410"/>
      <c r="Z196" s="410"/>
      <c r="AA196" s="410"/>
      <c r="AB196" s="410"/>
      <c r="AC196" s="410"/>
      <c r="AD196" s="410"/>
      <c r="AE196" s="410"/>
      <c r="AF196" s="410"/>
      <c r="AG196" s="410"/>
      <c r="AH196" s="410"/>
      <c r="AI196" s="410"/>
      <c r="AJ196" s="410"/>
      <c r="AK196" s="410"/>
      <c r="AL196" s="410"/>
      <c r="AM196" s="410"/>
      <c r="AN196" s="410"/>
      <c r="AO196" s="410"/>
      <c r="AP196" s="410"/>
      <c r="AQ196" s="410"/>
      <c r="AR196" s="410"/>
      <c r="AS196" s="410"/>
      <c r="AT196" s="410"/>
      <c r="AU196" s="410"/>
      <c r="AV196" s="410"/>
      <c r="AW196" s="410"/>
      <c r="AX196" s="410"/>
      <c r="AY196" s="410"/>
      <c r="AZ196" s="410"/>
      <c r="BA196" s="410"/>
      <c r="BB196" s="410"/>
      <c r="BC196" s="410"/>
      <c r="BD196" s="410"/>
      <c r="BE196" s="410"/>
      <c r="BF196" s="410"/>
      <c r="BG196" s="410"/>
      <c r="BH196" s="410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  <c r="CB196" s="410"/>
      <c r="CC196" s="410"/>
      <c r="CD196" s="410"/>
      <c r="CE196" s="410"/>
      <c r="CF196" s="410"/>
      <c r="CG196" s="410"/>
      <c r="CH196" s="410"/>
      <c r="CI196" s="410"/>
      <c r="CJ196" s="410"/>
      <c r="CK196" s="410"/>
      <c r="CL196" s="410"/>
      <c r="CM196" s="410"/>
      <c r="CN196" s="410"/>
      <c r="CO196" s="410"/>
      <c r="CP196" s="410"/>
      <c r="CQ196" s="410"/>
      <c r="CR196" s="410"/>
      <c r="CS196" s="410"/>
      <c r="CT196" s="410"/>
      <c r="CU196" s="410"/>
      <c r="CV196" s="410"/>
      <c r="CW196" s="410"/>
      <c r="CX196" s="410"/>
      <c r="CY196" s="410"/>
      <c r="CZ196" s="410"/>
      <c r="DA196" s="410"/>
      <c r="DB196" s="410"/>
      <c r="DC196" s="410"/>
      <c r="DD196" s="410"/>
      <c r="DE196" s="410"/>
      <c r="DF196" s="410"/>
      <c r="DG196" s="410"/>
      <c r="DH196" s="410"/>
      <c r="DI196" s="410"/>
      <c r="DJ196" s="410"/>
      <c r="DK196" s="410"/>
      <c r="DL196" s="410"/>
      <c r="DM196" s="410"/>
      <c r="DN196" s="410"/>
      <c r="DO196" s="410"/>
      <c r="DP196" s="410"/>
      <c r="DQ196" s="410"/>
      <c r="DR196" s="410"/>
      <c r="DS196" s="410"/>
      <c r="DT196" s="410"/>
      <c r="DU196" s="410"/>
      <c r="DV196" s="410"/>
      <c r="DW196" s="410"/>
      <c r="DX196" s="410"/>
      <c r="DY196" s="410"/>
      <c r="DZ196" s="410"/>
      <c r="EA196" s="410"/>
      <c r="EB196" s="410"/>
      <c r="EC196" s="410"/>
      <c r="ED196" s="410"/>
      <c r="EE196" s="410"/>
      <c r="EF196" s="410"/>
      <c r="EG196" s="410"/>
      <c r="EH196" s="410"/>
      <c r="EI196" s="410"/>
      <c r="EJ196" s="410"/>
      <c r="EK196" s="410"/>
      <c r="EL196" s="410"/>
      <c r="EM196" s="410"/>
      <c r="EN196" s="410"/>
      <c r="EO196" s="410"/>
      <c r="EP196" s="410"/>
      <c r="EQ196" s="410"/>
      <c r="ER196" s="410"/>
      <c r="ES196" s="410"/>
      <c r="ET196" s="410"/>
      <c r="EU196" s="410"/>
      <c r="EV196" s="410"/>
      <c r="EW196" s="410"/>
      <c r="EX196" s="410"/>
      <c r="EY196" s="410"/>
      <c r="EZ196" s="410"/>
      <c r="FA196" s="410"/>
      <c r="FB196" s="410"/>
      <c r="FC196" s="410"/>
      <c r="FD196" s="410"/>
      <c r="FE196" s="410"/>
      <c r="FF196" s="410"/>
      <c r="FG196" s="410"/>
      <c r="FH196" s="410"/>
      <c r="FI196" s="410"/>
      <c r="FJ196" s="410"/>
      <c r="FK196" s="410"/>
      <c r="FL196" s="410"/>
      <c r="FM196" s="410"/>
      <c r="FN196" s="410"/>
      <c r="FO196" s="410"/>
      <c r="FP196" s="410"/>
      <c r="FQ196" s="410"/>
      <c r="FR196" s="410"/>
      <c r="FS196" s="410"/>
      <c r="FT196" s="410"/>
      <c r="FU196" s="410"/>
      <c r="FV196" s="410"/>
      <c r="FW196" s="410"/>
      <c r="FX196" s="410"/>
      <c r="FY196" s="410"/>
      <c r="FZ196" s="410"/>
      <c r="GA196" s="410"/>
      <c r="GB196" s="410"/>
      <c r="GC196" s="410"/>
      <c r="GD196" s="410"/>
      <c r="GE196" s="410"/>
      <c r="GF196" s="410"/>
      <c r="GG196" s="410"/>
      <c r="GH196" s="410"/>
      <c r="GI196" s="410"/>
      <c r="GJ196" s="410"/>
      <c r="GK196" s="410"/>
      <c r="GL196" s="410"/>
      <c r="GM196" s="410"/>
      <c r="GN196" s="410"/>
      <c r="GO196" s="410"/>
      <c r="GP196" s="410"/>
      <c r="GQ196" s="410"/>
      <c r="GR196" s="410"/>
      <c r="GS196" s="410"/>
      <c r="GT196" s="410"/>
      <c r="GU196" s="410"/>
      <c r="GV196" s="410"/>
      <c r="GW196" s="410"/>
      <c r="GX196" s="410"/>
      <c r="GY196" s="410"/>
      <c r="GZ196" s="410"/>
      <c r="HA196" s="410"/>
      <c r="HB196" s="410"/>
      <c r="HC196" s="410"/>
      <c r="HD196" s="410"/>
      <c r="HE196" s="410"/>
      <c r="HF196" s="410"/>
      <c r="HG196" s="410"/>
      <c r="HH196" s="410"/>
      <c r="HI196" s="410"/>
      <c r="HJ196" s="410"/>
      <c r="HK196" s="410"/>
      <c r="HL196" s="410"/>
      <c r="HM196" s="410"/>
      <c r="HN196" s="410"/>
      <c r="HO196" s="410"/>
      <c r="HP196" s="410"/>
      <c r="HQ196" s="410"/>
      <c r="HR196" s="410"/>
      <c r="HS196" s="410"/>
      <c r="HT196" s="410"/>
      <c r="HU196" s="410"/>
      <c r="HV196" s="410"/>
      <c r="HW196" s="410"/>
      <c r="HX196" s="410"/>
      <c r="HY196" s="410"/>
      <c r="HZ196" s="410"/>
      <c r="IA196" s="410"/>
      <c r="IB196" s="410"/>
      <c r="IC196" s="410"/>
      <c r="ID196" s="410"/>
      <c r="IE196" s="410"/>
      <c r="IF196" s="410"/>
      <c r="IG196" s="410"/>
      <c r="IH196" s="410"/>
      <c r="II196" s="410"/>
      <c r="IJ196" s="410"/>
      <c r="IK196" s="410"/>
      <c r="IL196" s="410"/>
      <c r="IM196" s="410"/>
      <c r="IN196" s="410"/>
      <c r="IO196" s="410"/>
      <c r="IP196" s="410"/>
      <c r="IQ196" s="410"/>
      <c r="IR196" s="410"/>
      <c r="IS196" s="410"/>
      <c r="IT196" s="410"/>
      <c r="IU196" s="410"/>
      <c r="IV196" s="410"/>
    </row>
    <row r="197" spans="1:256" x14ac:dyDescent="0.2">
      <c r="A197" s="426"/>
      <c r="B197" s="426"/>
      <c r="C197" s="428"/>
      <c r="D197" s="428"/>
      <c r="E197" s="428"/>
      <c r="F197" s="428"/>
      <c r="G197" s="428"/>
      <c r="H197" s="428"/>
      <c r="I197" s="426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410"/>
      <c r="Z197" s="410"/>
      <c r="AA197" s="410"/>
      <c r="AB197" s="410"/>
      <c r="AC197" s="410"/>
      <c r="AD197" s="410"/>
      <c r="AE197" s="410"/>
      <c r="AF197" s="410"/>
      <c r="AG197" s="410"/>
      <c r="AH197" s="410"/>
      <c r="AI197" s="410"/>
      <c r="AJ197" s="410"/>
      <c r="AK197" s="410"/>
      <c r="AL197" s="410"/>
      <c r="AM197" s="410"/>
      <c r="AN197" s="410"/>
      <c r="AO197" s="410"/>
      <c r="AP197" s="410"/>
      <c r="AQ197" s="410"/>
      <c r="AR197" s="410"/>
      <c r="AS197" s="410"/>
      <c r="AT197" s="410"/>
      <c r="AU197" s="410"/>
      <c r="AV197" s="410"/>
      <c r="AW197" s="410"/>
      <c r="AX197" s="410"/>
      <c r="AY197" s="410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  <c r="CB197" s="410"/>
      <c r="CC197" s="410"/>
      <c r="CD197" s="410"/>
      <c r="CE197" s="410"/>
      <c r="CF197" s="410"/>
      <c r="CG197" s="410"/>
      <c r="CH197" s="410"/>
      <c r="CI197" s="410"/>
      <c r="CJ197" s="410"/>
      <c r="CK197" s="410"/>
      <c r="CL197" s="410"/>
      <c r="CM197" s="410"/>
      <c r="CN197" s="410"/>
      <c r="CO197" s="410"/>
      <c r="CP197" s="410"/>
      <c r="CQ197" s="410"/>
      <c r="CR197" s="410"/>
      <c r="CS197" s="410"/>
      <c r="CT197" s="410"/>
      <c r="CU197" s="410"/>
      <c r="CV197" s="410"/>
      <c r="CW197" s="410"/>
      <c r="CX197" s="410"/>
      <c r="CY197" s="410"/>
      <c r="CZ197" s="410"/>
      <c r="DA197" s="410"/>
      <c r="DB197" s="410"/>
      <c r="DC197" s="410"/>
      <c r="DD197" s="410"/>
      <c r="DE197" s="410"/>
      <c r="DF197" s="410"/>
      <c r="DG197" s="410"/>
      <c r="DH197" s="410"/>
      <c r="DI197" s="410"/>
      <c r="DJ197" s="410"/>
      <c r="DK197" s="410"/>
      <c r="DL197" s="410"/>
      <c r="DM197" s="410"/>
      <c r="DN197" s="410"/>
      <c r="DO197" s="410"/>
      <c r="DP197" s="410"/>
      <c r="DQ197" s="410"/>
      <c r="DR197" s="410"/>
      <c r="DS197" s="410"/>
      <c r="DT197" s="410"/>
      <c r="DU197" s="410"/>
      <c r="DV197" s="410"/>
      <c r="DW197" s="410"/>
      <c r="DX197" s="410"/>
      <c r="DY197" s="410"/>
      <c r="DZ197" s="410"/>
      <c r="EA197" s="410"/>
      <c r="EB197" s="410"/>
      <c r="EC197" s="410"/>
      <c r="ED197" s="410"/>
      <c r="EE197" s="410"/>
      <c r="EF197" s="410"/>
      <c r="EG197" s="410"/>
      <c r="EH197" s="410"/>
      <c r="EI197" s="410"/>
      <c r="EJ197" s="410"/>
      <c r="EK197" s="410"/>
      <c r="EL197" s="410"/>
      <c r="EM197" s="410"/>
      <c r="EN197" s="410"/>
      <c r="EO197" s="410"/>
      <c r="EP197" s="410"/>
      <c r="EQ197" s="410"/>
      <c r="ER197" s="410"/>
      <c r="ES197" s="410"/>
      <c r="ET197" s="410"/>
      <c r="EU197" s="410"/>
      <c r="EV197" s="410"/>
      <c r="EW197" s="410"/>
      <c r="EX197" s="410"/>
      <c r="EY197" s="410"/>
      <c r="EZ197" s="410"/>
      <c r="FA197" s="410"/>
      <c r="FB197" s="410"/>
      <c r="FC197" s="410"/>
      <c r="FD197" s="410"/>
      <c r="FE197" s="410"/>
      <c r="FF197" s="410"/>
      <c r="FG197" s="410"/>
      <c r="FH197" s="410"/>
      <c r="FI197" s="410"/>
      <c r="FJ197" s="410"/>
      <c r="FK197" s="410"/>
      <c r="FL197" s="410"/>
      <c r="FM197" s="410"/>
      <c r="FN197" s="410"/>
      <c r="FO197" s="410"/>
      <c r="FP197" s="410"/>
      <c r="FQ197" s="410"/>
      <c r="FR197" s="410"/>
      <c r="FS197" s="410"/>
      <c r="FT197" s="410"/>
      <c r="FU197" s="410"/>
      <c r="FV197" s="410"/>
      <c r="FW197" s="410"/>
      <c r="FX197" s="410"/>
      <c r="FY197" s="410"/>
      <c r="FZ197" s="410"/>
      <c r="GA197" s="410"/>
      <c r="GB197" s="410"/>
      <c r="GC197" s="410"/>
      <c r="GD197" s="410"/>
      <c r="GE197" s="410"/>
      <c r="GF197" s="410"/>
      <c r="GG197" s="410"/>
      <c r="GH197" s="410"/>
      <c r="GI197" s="410"/>
      <c r="GJ197" s="410"/>
      <c r="GK197" s="410"/>
      <c r="GL197" s="410"/>
      <c r="GM197" s="410"/>
      <c r="GN197" s="410"/>
      <c r="GO197" s="410"/>
      <c r="GP197" s="410"/>
      <c r="GQ197" s="410"/>
      <c r="GR197" s="410"/>
      <c r="GS197" s="410"/>
      <c r="GT197" s="410"/>
      <c r="GU197" s="410"/>
      <c r="GV197" s="410"/>
      <c r="GW197" s="410"/>
      <c r="GX197" s="410"/>
      <c r="GY197" s="410"/>
      <c r="GZ197" s="410"/>
      <c r="HA197" s="410"/>
      <c r="HB197" s="410"/>
      <c r="HC197" s="410"/>
      <c r="HD197" s="410"/>
      <c r="HE197" s="410"/>
      <c r="HF197" s="410"/>
      <c r="HG197" s="410"/>
      <c r="HH197" s="410"/>
      <c r="HI197" s="410"/>
      <c r="HJ197" s="410"/>
      <c r="HK197" s="410"/>
      <c r="HL197" s="410"/>
      <c r="HM197" s="410"/>
      <c r="HN197" s="410"/>
      <c r="HO197" s="410"/>
      <c r="HP197" s="410"/>
      <c r="HQ197" s="410"/>
      <c r="HR197" s="410"/>
      <c r="HS197" s="410"/>
      <c r="HT197" s="410"/>
      <c r="HU197" s="410"/>
      <c r="HV197" s="410"/>
      <c r="HW197" s="410"/>
      <c r="HX197" s="410"/>
      <c r="HY197" s="410"/>
      <c r="HZ197" s="410"/>
      <c r="IA197" s="410"/>
      <c r="IB197" s="410"/>
      <c r="IC197" s="410"/>
      <c r="ID197" s="410"/>
      <c r="IE197" s="410"/>
      <c r="IF197" s="410"/>
      <c r="IG197" s="410"/>
      <c r="IH197" s="410"/>
      <c r="II197" s="410"/>
      <c r="IJ197" s="410"/>
      <c r="IK197" s="410"/>
      <c r="IL197" s="410"/>
      <c r="IM197" s="410"/>
      <c r="IN197" s="410"/>
      <c r="IO197" s="410"/>
      <c r="IP197" s="410"/>
      <c r="IQ197" s="410"/>
      <c r="IR197" s="410"/>
      <c r="IS197" s="410"/>
      <c r="IT197" s="410"/>
      <c r="IU197" s="410"/>
      <c r="IV197" s="410"/>
    </row>
    <row r="198" spans="1:256" x14ac:dyDescent="0.2">
      <c r="A198" s="426"/>
      <c r="B198" s="426"/>
      <c r="C198" s="428"/>
      <c r="D198" s="428"/>
      <c r="E198" s="428"/>
      <c r="F198" s="428"/>
      <c r="G198" s="428"/>
      <c r="H198" s="428"/>
      <c r="I198" s="426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  <c r="AA198" s="410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10"/>
      <c r="AN198" s="410"/>
      <c r="AO198" s="410"/>
      <c r="AP198" s="410"/>
      <c r="AQ198" s="410"/>
      <c r="AR198" s="410"/>
      <c r="AS198" s="410"/>
      <c r="AT198" s="410"/>
      <c r="AU198" s="410"/>
      <c r="AV198" s="410"/>
      <c r="AW198" s="410"/>
      <c r="AX198" s="410"/>
      <c r="AY198" s="410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  <c r="CB198" s="410"/>
      <c r="CC198" s="410"/>
      <c r="CD198" s="410"/>
      <c r="CE198" s="410"/>
      <c r="CF198" s="410"/>
      <c r="CG198" s="410"/>
      <c r="CH198" s="410"/>
      <c r="CI198" s="410"/>
      <c r="CJ198" s="410"/>
      <c r="CK198" s="410"/>
      <c r="CL198" s="410"/>
      <c r="CM198" s="410"/>
      <c r="CN198" s="410"/>
      <c r="CO198" s="410"/>
      <c r="CP198" s="410"/>
      <c r="CQ198" s="410"/>
      <c r="CR198" s="410"/>
      <c r="CS198" s="410"/>
      <c r="CT198" s="410"/>
      <c r="CU198" s="410"/>
      <c r="CV198" s="410"/>
      <c r="CW198" s="410"/>
      <c r="CX198" s="410"/>
      <c r="CY198" s="410"/>
      <c r="CZ198" s="410"/>
      <c r="DA198" s="410"/>
      <c r="DB198" s="410"/>
      <c r="DC198" s="410"/>
      <c r="DD198" s="410"/>
      <c r="DE198" s="410"/>
      <c r="DF198" s="410"/>
      <c r="DG198" s="410"/>
      <c r="DH198" s="410"/>
      <c r="DI198" s="410"/>
      <c r="DJ198" s="410"/>
      <c r="DK198" s="410"/>
      <c r="DL198" s="410"/>
      <c r="DM198" s="410"/>
      <c r="DN198" s="410"/>
      <c r="DO198" s="410"/>
      <c r="DP198" s="410"/>
      <c r="DQ198" s="410"/>
      <c r="DR198" s="410"/>
      <c r="DS198" s="410"/>
      <c r="DT198" s="410"/>
      <c r="DU198" s="410"/>
      <c r="DV198" s="410"/>
      <c r="DW198" s="410"/>
      <c r="DX198" s="410"/>
      <c r="DY198" s="410"/>
      <c r="DZ198" s="410"/>
      <c r="EA198" s="410"/>
      <c r="EB198" s="410"/>
      <c r="EC198" s="410"/>
      <c r="ED198" s="410"/>
      <c r="EE198" s="410"/>
      <c r="EF198" s="410"/>
      <c r="EG198" s="410"/>
      <c r="EH198" s="410"/>
      <c r="EI198" s="410"/>
      <c r="EJ198" s="410"/>
      <c r="EK198" s="410"/>
      <c r="EL198" s="410"/>
      <c r="EM198" s="410"/>
      <c r="EN198" s="410"/>
      <c r="EO198" s="410"/>
      <c r="EP198" s="410"/>
      <c r="EQ198" s="410"/>
      <c r="ER198" s="410"/>
      <c r="ES198" s="410"/>
      <c r="ET198" s="410"/>
      <c r="EU198" s="410"/>
      <c r="EV198" s="410"/>
      <c r="EW198" s="410"/>
      <c r="EX198" s="410"/>
      <c r="EY198" s="410"/>
      <c r="EZ198" s="410"/>
      <c r="FA198" s="410"/>
      <c r="FB198" s="410"/>
      <c r="FC198" s="410"/>
      <c r="FD198" s="410"/>
      <c r="FE198" s="410"/>
      <c r="FF198" s="410"/>
      <c r="FG198" s="410"/>
      <c r="FH198" s="410"/>
      <c r="FI198" s="410"/>
      <c r="FJ198" s="410"/>
      <c r="FK198" s="410"/>
      <c r="FL198" s="410"/>
      <c r="FM198" s="410"/>
      <c r="FN198" s="410"/>
      <c r="FO198" s="410"/>
      <c r="FP198" s="410"/>
      <c r="FQ198" s="410"/>
      <c r="FR198" s="410"/>
      <c r="FS198" s="410"/>
      <c r="FT198" s="410"/>
      <c r="FU198" s="410"/>
      <c r="FV198" s="410"/>
      <c r="FW198" s="410"/>
      <c r="FX198" s="410"/>
      <c r="FY198" s="410"/>
      <c r="FZ198" s="410"/>
      <c r="GA198" s="410"/>
      <c r="GB198" s="410"/>
      <c r="GC198" s="410"/>
      <c r="GD198" s="410"/>
      <c r="GE198" s="410"/>
      <c r="GF198" s="410"/>
      <c r="GG198" s="410"/>
      <c r="GH198" s="410"/>
      <c r="GI198" s="410"/>
      <c r="GJ198" s="410"/>
      <c r="GK198" s="410"/>
      <c r="GL198" s="410"/>
      <c r="GM198" s="410"/>
      <c r="GN198" s="410"/>
      <c r="GO198" s="410"/>
      <c r="GP198" s="410"/>
      <c r="GQ198" s="410"/>
      <c r="GR198" s="410"/>
      <c r="GS198" s="410"/>
      <c r="GT198" s="410"/>
      <c r="GU198" s="410"/>
      <c r="GV198" s="410"/>
      <c r="GW198" s="410"/>
      <c r="GX198" s="410"/>
      <c r="GY198" s="410"/>
      <c r="GZ198" s="410"/>
      <c r="HA198" s="410"/>
      <c r="HB198" s="410"/>
      <c r="HC198" s="410"/>
      <c r="HD198" s="410"/>
      <c r="HE198" s="410"/>
      <c r="HF198" s="410"/>
      <c r="HG198" s="410"/>
      <c r="HH198" s="410"/>
      <c r="HI198" s="410"/>
      <c r="HJ198" s="410"/>
      <c r="HK198" s="410"/>
      <c r="HL198" s="410"/>
      <c r="HM198" s="410"/>
      <c r="HN198" s="410"/>
      <c r="HO198" s="410"/>
      <c r="HP198" s="410"/>
      <c r="HQ198" s="410"/>
      <c r="HR198" s="410"/>
      <c r="HS198" s="410"/>
      <c r="HT198" s="410"/>
      <c r="HU198" s="410"/>
      <c r="HV198" s="410"/>
      <c r="HW198" s="410"/>
      <c r="HX198" s="410"/>
      <c r="HY198" s="410"/>
      <c r="HZ198" s="410"/>
      <c r="IA198" s="410"/>
      <c r="IB198" s="410"/>
      <c r="IC198" s="410"/>
      <c r="ID198" s="410"/>
      <c r="IE198" s="410"/>
      <c r="IF198" s="410"/>
      <c r="IG198" s="410"/>
      <c r="IH198" s="410"/>
      <c r="II198" s="410"/>
      <c r="IJ198" s="410"/>
      <c r="IK198" s="410"/>
      <c r="IL198" s="410"/>
      <c r="IM198" s="410"/>
      <c r="IN198" s="410"/>
      <c r="IO198" s="410"/>
      <c r="IP198" s="410"/>
      <c r="IQ198" s="410"/>
      <c r="IR198" s="410"/>
      <c r="IS198" s="410"/>
      <c r="IT198" s="410"/>
      <c r="IU198" s="410"/>
      <c r="IV198" s="410"/>
    </row>
    <row r="199" spans="1:256" x14ac:dyDescent="0.2">
      <c r="A199" s="426"/>
      <c r="B199" s="426"/>
      <c r="C199" s="428"/>
      <c r="D199" s="428"/>
      <c r="E199" s="428"/>
      <c r="F199" s="428"/>
      <c r="G199" s="428"/>
      <c r="H199" s="428"/>
      <c r="I199" s="426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410"/>
      <c r="Z199" s="410"/>
      <c r="AA199" s="410"/>
      <c r="AB199" s="410"/>
      <c r="AC199" s="410"/>
      <c r="AD199" s="410"/>
      <c r="AE199" s="410"/>
      <c r="AF199" s="410"/>
      <c r="AG199" s="410"/>
      <c r="AH199" s="410"/>
      <c r="AI199" s="410"/>
      <c r="AJ199" s="410"/>
      <c r="AK199" s="410"/>
      <c r="AL199" s="410"/>
      <c r="AM199" s="410"/>
      <c r="AN199" s="410"/>
      <c r="AO199" s="410"/>
      <c r="AP199" s="410"/>
      <c r="AQ199" s="410"/>
      <c r="AR199" s="410"/>
      <c r="AS199" s="410"/>
      <c r="AT199" s="410"/>
      <c r="AU199" s="410"/>
      <c r="AV199" s="410"/>
      <c r="AW199" s="410"/>
      <c r="AX199" s="410"/>
      <c r="AY199" s="410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  <c r="CB199" s="410"/>
      <c r="CC199" s="410"/>
      <c r="CD199" s="410"/>
      <c r="CE199" s="410"/>
      <c r="CF199" s="410"/>
      <c r="CG199" s="410"/>
      <c r="CH199" s="410"/>
      <c r="CI199" s="410"/>
      <c r="CJ199" s="410"/>
      <c r="CK199" s="410"/>
      <c r="CL199" s="410"/>
      <c r="CM199" s="410"/>
      <c r="CN199" s="410"/>
      <c r="CO199" s="410"/>
      <c r="CP199" s="410"/>
      <c r="CQ199" s="410"/>
      <c r="CR199" s="410"/>
      <c r="CS199" s="410"/>
      <c r="CT199" s="410"/>
      <c r="CU199" s="410"/>
      <c r="CV199" s="410"/>
      <c r="CW199" s="410"/>
      <c r="CX199" s="410"/>
      <c r="CY199" s="410"/>
      <c r="CZ199" s="410"/>
      <c r="DA199" s="410"/>
      <c r="DB199" s="410"/>
      <c r="DC199" s="410"/>
      <c r="DD199" s="410"/>
      <c r="DE199" s="410"/>
      <c r="DF199" s="410"/>
      <c r="DG199" s="410"/>
      <c r="DH199" s="410"/>
      <c r="DI199" s="410"/>
      <c r="DJ199" s="410"/>
      <c r="DK199" s="410"/>
      <c r="DL199" s="410"/>
      <c r="DM199" s="410"/>
      <c r="DN199" s="410"/>
      <c r="DO199" s="410"/>
      <c r="DP199" s="410"/>
      <c r="DQ199" s="410"/>
      <c r="DR199" s="410"/>
      <c r="DS199" s="410"/>
      <c r="DT199" s="410"/>
      <c r="DU199" s="410"/>
      <c r="DV199" s="410"/>
      <c r="DW199" s="410"/>
      <c r="DX199" s="410"/>
      <c r="DY199" s="410"/>
      <c r="DZ199" s="410"/>
      <c r="EA199" s="410"/>
      <c r="EB199" s="410"/>
      <c r="EC199" s="410"/>
      <c r="ED199" s="410"/>
      <c r="EE199" s="410"/>
      <c r="EF199" s="410"/>
      <c r="EG199" s="410"/>
      <c r="EH199" s="410"/>
      <c r="EI199" s="410"/>
      <c r="EJ199" s="410"/>
      <c r="EK199" s="410"/>
      <c r="EL199" s="410"/>
      <c r="EM199" s="410"/>
      <c r="EN199" s="410"/>
      <c r="EO199" s="410"/>
      <c r="EP199" s="410"/>
      <c r="EQ199" s="410"/>
      <c r="ER199" s="410"/>
      <c r="ES199" s="410"/>
      <c r="ET199" s="410"/>
      <c r="EU199" s="410"/>
      <c r="EV199" s="410"/>
      <c r="EW199" s="410"/>
      <c r="EX199" s="410"/>
      <c r="EY199" s="410"/>
      <c r="EZ199" s="410"/>
      <c r="FA199" s="410"/>
      <c r="FB199" s="410"/>
      <c r="FC199" s="410"/>
      <c r="FD199" s="410"/>
      <c r="FE199" s="410"/>
      <c r="FF199" s="410"/>
      <c r="FG199" s="410"/>
      <c r="FH199" s="410"/>
      <c r="FI199" s="410"/>
      <c r="FJ199" s="410"/>
      <c r="FK199" s="410"/>
      <c r="FL199" s="410"/>
      <c r="FM199" s="410"/>
      <c r="FN199" s="410"/>
      <c r="FO199" s="410"/>
      <c r="FP199" s="410"/>
      <c r="FQ199" s="410"/>
      <c r="FR199" s="410"/>
      <c r="FS199" s="410"/>
      <c r="FT199" s="410"/>
      <c r="FU199" s="410"/>
      <c r="FV199" s="410"/>
      <c r="FW199" s="410"/>
      <c r="FX199" s="410"/>
      <c r="FY199" s="410"/>
      <c r="FZ199" s="410"/>
      <c r="GA199" s="410"/>
      <c r="GB199" s="410"/>
      <c r="GC199" s="410"/>
      <c r="GD199" s="410"/>
      <c r="GE199" s="410"/>
      <c r="GF199" s="410"/>
      <c r="GG199" s="410"/>
      <c r="GH199" s="410"/>
      <c r="GI199" s="410"/>
      <c r="GJ199" s="410"/>
      <c r="GK199" s="410"/>
      <c r="GL199" s="410"/>
      <c r="GM199" s="410"/>
      <c r="GN199" s="410"/>
      <c r="GO199" s="410"/>
      <c r="GP199" s="410"/>
      <c r="GQ199" s="410"/>
      <c r="GR199" s="410"/>
      <c r="GS199" s="410"/>
      <c r="GT199" s="410"/>
      <c r="GU199" s="410"/>
      <c r="GV199" s="410"/>
      <c r="GW199" s="410"/>
      <c r="GX199" s="410"/>
      <c r="GY199" s="410"/>
      <c r="GZ199" s="410"/>
      <c r="HA199" s="410"/>
      <c r="HB199" s="410"/>
      <c r="HC199" s="410"/>
      <c r="HD199" s="410"/>
      <c r="HE199" s="410"/>
      <c r="HF199" s="410"/>
      <c r="HG199" s="410"/>
      <c r="HH199" s="410"/>
      <c r="HI199" s="410"/>
      <c r="HJ199" s="410"/>
      <c r="HK199" s="410"/>
      <c r="HL199" s="410"/>
      <c r="HM199" s="410"/>
      <c r="HN199" s="410"/>
      <c r="HO199" s="410"/>
      <c r="HP199" s="410"/>
      <c r="HQ199" s="410"/>
      <c r="HR199" s="410"/>
      <c r="HS199" s="410"/>
      <c r="HT199" s="410"/>
      <c r="HU199" s="410"/>
      <c r="HV199" s="410"/>
      <c r="HW199" s="410"/>
      <c r="HX199" s="410"/>
      <c r="HY199" s="410"/>
      <c r="HZ199" s="410"/>
      <c r="IA199" s="410"/>
      <c r="IB199" s="410"/>
      <c r="IC199" s="410"/>
      <c r="ID199" s="410"/>
      <c r="IE199" s="410"/>
      <c r="IF199" s="410"/>
      <c r="IG199" s="410"/>
      <c r="IH199" s="410"/>
      <c r="II199" s="410"/>
      <c r="IJ199" s="410"/>
      <c r="IK199" s="410"/>
      <c r="IL199" s="410"/>
      <c r="IM199" s="410"/>
      <c r="IN199" s="410"/>
      <c r="IO199" s="410"/>
      <c r="IP199" s="410"/>
      <c r="IQ199" s="410"/>
      <c r="IR199" s="410"/>
      <c r="IS199" s="410"/>
      <c r="IT199" s="410"/>
      <c r="IU199" s="410"/>
      <c r="IV199" s="410"/>
    </row>
    <row r="200" spans="1:256" x14ac:dyDescent="0.2">
      <c r="A200" s="426"/>
      <c r="B200" s="426"/>
      <c r="C200" s="428"/>
      <c r="D200" s="428"/>
      <c r="E200" s="428"/>
      <c r="F200" s="428"/>
      <c r="G200" s="428"/>
      <c r="H200" s="428"/>
      <c r="I200" s="426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X200" s="410"/>
      <c r="Y200" s="410"/>
      <c r="Z200" s="410"/>
      <c r="AA200" s="410"/>
      <c r="AB200" s="410"/>
      <c r="AC200" s="410"/>
      <c r="AD200" s="410"/>
      <c r="AE200" s="410"/>
      <c r="AF200" s="410"/>
      <c r="AG200" s="410"/>
      <c r="AH200" s="410"/>
      <c r="AI200" s="410"/>
      <c r="AJ200" s="410"/>
      <c r="AK200" s="410"/>
      <c r="AL200" s="410"/>
      <c r="AM200" s="410"/>
      <c r="AN200" s="410"/>
      <c r="AO200" s="410"/>
      <c r="AP200" s="410"/>
      <c r="AQ200" s="410"/>
      <c r="AR200" s="410"/>
      <c r="AS200" s="410"/>
      <c r="AT200" s="410"/>
      <c r="AU200" s="410"/>
      <c r="AV200" s="410"/>
      <c r="AW200" s="410"/>
      <c r="AX200" s="410"/>
      <c r="AY200" s="410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  <c r="CB200" s="410"/>
      <c r="CC200" s="410"/>
      <c r="CD200" s="410"/>
      <c r="CE200" s="410"/>
      <c r="CF200" s="410"/>
      <c r="CG200" s="410"/>
      <c r="CH200" s="410"/>
      <c r="CI200" s="410"/>
      <c r="CJ200" s="410"/>
      <c r="CK200" s="410"/>
      <c r="CL200" s="410"/>
      <c r="CM200" s="410"/>
      <c r="CN200" s="410"/>
      <c r="CO200" s="410"/>
      <c r="CP200" s="410"/>
      <c r="CQ200" s="410"/>
      <c r="CR200" s="410"/>
      <c r="CS200" s="410"/>
      <c r="CT200" s="410"/>
      <c r="CU200" s="410"/>
      <c r="CV200" s="410"/>
      <c r="CW200" s="410"/>
      <c r="CX200" s="410"/>
      <c r="CY200" s="410"/>
      <c r="CZ200" s="410"/>
      <c r="DA200" s="410"/>
      <c r="DB200" s="410"/>
      <c r="DC200" s="410"/>
      <c r="DD200" s="410"/>
      <c r="DE200" s="410"/>
      <c r="DF200" s="410"/>
      <c r="DG200" s="410"/>
      <c r="DH200" s="410"/>
      <c r="DI200" s="410"/>
      <c r="DJ200" s="410"/>
      <c r="DK200" s="410"/>
      <c r="DL200" s="410"/>
      <c r="DM200" s="410"/>
      <c r="DN200" s="410"/>
      <c r="DO200" s="410"/>
      <c r="DP200" s="410"/>
      <c r="DQ200" s="410"/>
      <c r="DR200" s="410"/>
      <c r="DS200" s="410"/>
      <c r="DT200" s="410"/>
      <c r="DU200" s="410"/>
      <c r="DV200" s="410"/>
      <c r="DW200" s="410"/>
      <c r="DX200" s="410"/>
      <c r="DY200" s="410"/>
      <c r="DZ200" s="410"/>
      <c r="EA200" s="410"/>
      <c r="EB200" s="410"/>
      <c r="EC200" s="410"/>
      <c r="ED200" s="410"/>
      <c r="EE200" s="410"/>
      <c r="EF200" s="410"/>
      <c r="EG200" s="410"/>
      <c r="EH200" s="410"/>
      <c r="EI200" s="410"/>
      <c r="EJ200" s="410"/>
      <c r="EK200" s="410"/>
      <c r="EL200" s="410"/>
      <c r="EM200" s="410"/>
      <c r="EN200" s="410"/>
      <c r="EO200" s="410"/>
      <c r="EP200" s="410"/>
      <c r="EQ200" s="410"/>
      <c r="ER200" s="410"/>
      <c r="ES200" s="410"/>
      <c r="ET200" s="410"/>
      <c r="EU200" s="410"/>
      <c r="EV200" s="410"/>
      <c r="EW200" s="410"/>
      <c r="EX200" s="410"/>
      <c r="EY200" s="410"/>
      <c r="EZ200" s="410"/>
      <c r="FA200" s="410"/>
      <c r="FB200" s="410"/>
      <c r="FC200" s="410"/>
      <c r="FD200" s="410"/>
      <c r="FE200" s="410"/>
      <c r="FF200" s="410"/>
      <c r="FG200" s="410"/>
      <c r="FH200" s="410"/>
      <c r="FI200" s="410"/>
      <c r="FJ200" s="410"/>
      <c r="FK200" s="410"/>
      <c r="FL200" s="410"/>
      <c r="FM200" s="410"/>
      <c r="FN200" s="410"/>
      <c r="FO200" s="410"/>
      <c r="FP200" s="410"/>
      <c r="FQ200" s="410"/>
      <c r="FR200" s="410"/>
      <c r="FS200" s="410"/>
      <c r="FT200" s="410"/>
      <c r="FU200" s="410"/>
      <c r="FV200" s="410"/>
      <c r="FW200" s="410"/>
      <c r="FX200" s="410"/>
      <c r="FY200" s="410"/>
      <c r="FZ200" s="410"/>
      <c r="GA200" s="410"/>
      <c r="GB200" s="410"/>
      <c r="GC200" s="410"/>
      <c r="GD200" s="410"/>
      <c r="GE200" s="410"/>
      <c r="GF200" s="410"/>
      <c r="GG200" s="410"/>
      <c r="GH200" s="410"/>
      <c r="GI200" s="410"/>
      <c r="GJ200" s="410"/>
      <c r="GK200" s="410"/>
      <c r="GL200" s="410"/>
      <c r="GM200" s="410"/>
      <c r="GN200" s="410"/>
      <c r="GO200" s="410"/>
      <c r="GP200" s="410"/>
      <c r="GQ200" s="410"/>
      <c r="GR200" s="410"/>
      <c r="GS200" s="410"/>
      <c r="GT200" s="410"/>
      <c r="GU200" s="410"/>
      <c r="GV200" s="410"/>
      <c r="GW200" s="410"/>
      <c r="GX200" s="410"/>
      <c r="GY200" s="410"/>
      <c r="GZ200" s="410"/>
      <c r="HA200" s="410"/>
      <c r="HB200" s="410"/>
      <c r="HC200" s="410"/>
      <c r="HD200" s="410"/>
      <c r="HE200" s="410"/>
      <c r="HF200" s="410"/>
      <c r="HG200" s="410"/>
      <c r="HH200" s="410"/>
      <c r="HI200" s="410"/>
      <c r="HJ200" s="410"/>
      <c r="HK200" s="410"/>
      <c r="HL200" s="410"/>
      <c r="HM200" s="410"/>
      <c r="HN200" s="410"/>
      <c r="HO200" s="410"/>
      <c r="HP200" s="410"/>
      <c r="HQ200" s="410"/>
      <c r="HR200" s="410"/>
      <c r="HS200" s="410"/>
      <c r="HT200" s="410"/>
      <c r="HU200" s="410"/>
      <c r="HV200" s="410"/>
      <c r="HW200" s="410"/>
      <c r="HX200" s="410"/>
      <c r="HY200" s="410"/>
      <c r="HZ200" s="410"/>
      <c r="IA200" s="410"/>
      <c r="IB200" s="410"/>
      <c r="IC200" s="410"/>
      <c r="ID200" s="410"/>
      <c r="IE200" s="410"/>
      <c r="IF200" s="410"/>
      <c r="IG200" s="410"/>
      <c r="IH200" s="410"/>
      <c r="II200" s="410"/>
      <c r="IJ200" s="410"/>
      <c r="IK200" s="410"/>
      <c r="IL200" s="410"/>
      <c r="IM200" s="410"/>
      <c r="IN200" s="410"/>
      <c r="IO200" s="410"/>
      <c r="IP200" s="410"/>
      <c r="IQ200" s="410"/>
      <c r="IR200" s="410"/>
      <c r="IS200" s="410"/>
      <c r="IT200" s="410"/>
      <c r="IU200" s="410"/>
      <c r="IV200" s="410"/>
    </row>
    <row r="201" spans="1:256" x14ac:dyDescent="0.2">
      <c r="A201" s="426"/>
      <c r="B201" s="426"/>
      <c r="C201" s="428"/>
      <c r="D201" s="428"/>
      <c r="E201" s="428"/>
      <c r="F201" s="428"/>
      <c r="G201" s="428"/>
      <c r="H201" s="428"/>
      <c r="I201" s="426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410"/>
      <c r="Z201" s="410"/>
      <c r="AA201" s="410"/>
      <c r="AB201" s="410"/>
      <c r="AC201" s="410"/>
      <c r="AD201" s="410"/>
      <c r="AE201" s="410"/>
      <c r="AF201" s="410"/>
      <c r="AG201" s="410"/>
      <c r="AH201" s="410"/>
      <c r="AI201" s="410"/>
      <c r="AJ201" s="410"/>
      <c r="AK201" s="410"/>
      <c r="AL201" s="410"/>
      <c r="AM201" s="410"/>
      <c r="AN201" s="410"/>
      <c r="AO201" s="410"/>
      <c r="AP201" s="410"/>
      <c r="AQ201" s="410"/>
      <c r="AR201" s="410"/>
      <c r="AS201" s="410"/>
      <c r="AT201" s="410"/>
      <c r="AU201" s="410"/>
      <c r="AV201" s="410"/>
      <c r="AW201" s="410"/>
      <c r="AX201" s="410"/>
      <c r="AY201" s="410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  <c r="CB201" s="410"/>
      <c r="CC201" s="410"/>
      <c r="CD201" s="410"/>
      <c r="CE201" s="410"/>
      <c r="CF201" s="410"/>
      <c r="CG201" s="410"/>
      <c r="CH201" s="410"/>
      <c r="CI201" s="410"/>
      <c r="CJ201" s="410"/>
      <c r="CK201" s="410"/>
      <c r="CL201" s="410"/>
      <c r="CM201" s="410"/>
      <c r="CN201" s="410"/>
      <c r="CO201" s="410"/>
      <c r="CP201" s="410"/>
      <c r="CQ201" s="410"/>
      <c r="CR201" s="410"/>
      <c r="CS201" s="410"/>
      <c r="CT201" s="410"/>
      <c r="CU201" s="410"/>
      <c r="CV201" s="410"/>
      <c r="CW201" s="410"/>
      <c r="CX201" s="410"/>
      <c r="CY201" s="410"/>
      <c r="CZ201" s="410"/>
      <c r="DA201" s="410"/>
      <c r="DB201" s="410"/>
      <c r="DC201" s="410"/>
      <c r="DD201" s="410"/>
      <c r="DE201" s="410"/>
      <c r="DF201" s="410"/>
      <c r="DG201" s="410"/>
      <c r="DH201" s="410"/>
      <c r="DI201" s="410"/>
      <c r="DJ201" s="410"/>
      <c r="DK201" s="410"/>
      <c r="DL201" s="410"/>
      <c r="DM201" s="410"/>
      <c r="DN201" s="410"/>
      <c r="DO201" s="410"/>
      <c r="DP201" s="410"/>
      <c r="DQ201" s="410"/>
      <c r="DR201" s="410"/>
      <c r="DS201" s="410"/>
      <c r="DT201" s="410"/>
      <c r="DU201" s="410"/>
      <c r="DV201" s="410"/>
      <c r="DW201" s="410"/>
      <c r="DX201" s="410"/>
      <c r="DY201" s="410"/>
      <c r="DZ201" s="410"/>
      <c r="EA201" s="410"/>
      <c r="EB201" s="410"/>
      <c r="EC201" s="410"/>
      <c r="ED201" s="410"/>
      <c r="EE201" s="410"/>
      <c r="EF201" s="410"/>
      <c r="EG201" s="410"/>
      <c r="EH201" s="410"/>
      <c r="EI201" s="410"/>
      <c r="EJ201" s="410"/>
      <c r="EK201" s="410"/>
      <c r="EL201" s="410"/>
      <c r="EM201" s="410"/>
      <c r="EN201" s="410"/>
      <c r="EO201" s="410"/>
      <c r="EP201" s="410"/>
      <c r="EQ201" s="410"/>
      <c r="ER201" s="410"/>
      <c r="ES201" s="410"/>
      <c r="ET201" s="410"/>
      <c r="EU201" s="410"/>
      <c r="EV201" s="410"/>
      <c r="EW201" s="410"/>
      <c r="EX201" s="410"/>
      <c r="EY201" s="410"/>
      <c r="EZ201" s="410"/>
      <c r="FA201" s="410"/>
      <c r="FB201" s="410"/>
      <c r="FC201" s="410"/>
      <c r="FD201" s="410"/>
      <c r="FE201" s="410"/>
      <c r="FF201" s="410"/>
      <c r="FG201" s="410"/>
      <c r="FH201" s="410"/>
      <c r="FI201" s="410"/>
      <c r="FJ201" s="410"/>
      <c r="FK201" s="410"/>
      <c r="FL201" s="410"/>
      <c r="FM201" s="410"/>
      <c r="FN201" s="410"/>
      <c r="FO201" s="410"/>
      <c r="FP201" s="410"/>
      <c r="FQ201" s="410"/>
      <c r="FR201" s="410"/>
      <c r="FS201" s="410"/>
      <c r="FT201" s="410"/>
      <c r="FU201" s="410"/>
      <c r="FV201" s="410"/>
      <c r="FW201" s="410"/>
      <c r="FX201" s="410"/>
      <c r="FY201" s="410"/>
      <c r="FZ201" s="410"/>
      <c r="GA201" s="410"/>
      <c r="GB201" s="410"/>
      <c r="GC201" s="410"/>
      <c r="GD201" s="410"/>
      <c r="GE201" s="410"/>
      <c r="GF201" s="410"/>
      <c r="GG201" s="410"/>
      <c r="GH201" s="410"/>
      <c r="GI201" s="410"/>
      <c r="GJ201" s="410"/>
      <c r="GK201" s="410"/>
      <c r="GL201" s="410"/>
      <c r="GM201" s="410"/>
      <c r="GN201" s="410"/>
      <c r="GO201" s="410"/>
      <c r="GP201" s="410"/>
      <c r="GQ201" s="410"/>
      <c r="GR201" s="410"/>
      <c r="GS201" s="410"/>
      <c r="GT201" s="410"/>
      <c r="GU201" s="410"/>
      <c r="GV201" s="410"/>
      <c r="GW201" s="410"/>
      <c r="GX201" s="410"/>
      <c r="GY201" s="410"/>
      <c r="GZ201" s="410"/>
      <c r="HA201" s="410"/>
      <c r="HB201" s="410"/>
      <c r="HC201" s="410"/>
      <c r="HD201" s="410"/>
      <c r="HE201" s="410"/>
      <c r="HF201" s="410"/>
      <c r="HG201" s="410"/>
      <c r="HH201" s="410"/>
      <c r="HI201" s="410"/>
      <c r="HJ201" s="410"/>
      <c r="HK201" s="410"/>
      <c r="HL201" s="410"/>
      <c r="HM201" s="410"/>
      <c r="HN201" s="410"/>
      <c r="HO201" s="410"/>
      <c r="HP201" s="410"/>
      <c r="HQ201" s="410"/>
      <c r="HR201" s="410"/>
      <c r="HS201" s="410"/>
      <c r="HT201" s="410"/>
      <c r="HU201" s="410"/>
      <c r="HV201" s="410"/>
      <c r="HW201" s="410"/>
      <c r="HX201" s="410"/>
      <c r="HY201" s="410"/>
      <c r="HZ201" s="410"/>
      <c r="IA201" s="410"/>
      <c r="IB201" s="410"/>
      <c r="IC201" s="410"/>
      <c r="ID201" s="410"/>
      <c r="IE201" s="410"/>
      <c r="IF201" s="410"/>
      <c r="IG201" s="410"/>
      <c r="IH201" s="410"/>
      <c r="II201" s="410"/>
      <c r="IJ201" s="410"/>
      <c r="IK201" s="410"/>
      <c r="IL201" s="410"/>
      <c r="IM201" s="410"/>
      <c r="IN201" s="410"/>
      <c r="IO201" s="410"/>
      <c r="IP201" s="410"/>
      <c r="IQ201" s="410"/>
      <c r="IR201" s="410"/>
      <c r="IS201" s="410"/>
      <c r="IT201" s="410"/>
      <c r="IU201" s="410"/>
      <c r="IV201" s="410"/>
    </row>
    <row r="202" spans="1:256" x14ac:dyDescent="0.2">
      <c r="A202" s="426"/>
      <c r="B202" s="426"/>
      <c r="C202" s="428"/>
      <c r="D202" s="428"/>
      <c r="E202" s="428"/>
      <c r="F202" s="428"/>
      <c r="G202" s="428"/>
      <c r="H202" s="428"/>
      <c r="I202" s="426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X202" s="410"/>
      <c r="Y202" s="410"/>
      <c r="Z202" s="410"/>
      <c r="AA202" s="410"/>
      <c r="AB202" s="410"/>
      <c r="AC202" s="410"/>
      <c r="AD202" s="410"/>
      <c r="AE202" s="410"/>
      <c r="AF202" s="410"/>
      <c r="AG202" s="410"/>
      <c r="AH202" s="410"/>
      <c r="AI202" s="410"/>
      <c r="AJ202" s="410"/>
      <c r="AK202" s="410"/>
      <c r="AL202" s="410"/>
      <c r="AM202" s="410"/>
      <c r="AN202" s="410"/>
      <c r="AO202" s="410"/>
      <c r="AP202" s="410"/>
      <c r="AQ202" s="410"/>
      <c r="AR202" s="410"/>
      <c r="AS202" s="410"/>
      <c r="AT202" s="410"/>
      <c r="AU202" s="410"/>
      <c r="AV202" s="410"/>
      <c r="AW202" s="410"/>
      <c r="AX202" s="410"/>
      <c r="AY202" s="410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  <c r="CB202" s="410"/>
      <c r="CC202" s="410"/>
      <c r="CD202" s="410"/>
      <c r="CE202" s="410"/>
      <c r="CF202" s="410"/>
      <c r="CG202" s="410"/>
      <c r="CH202" s="410"/>
      <c r="CI202" s="410"/>
      <c r="CJ202" s="410"/>
      <c r="CK202" s="410"/>
      <c r="CL202" s="410"/>
      <c r="CM202" s="410"/>
      <c r="CN202" s="410"/>
      <c r="CO202" s="410"/>
      <c r="CP202" s="410"/>
      <c r="CQ202" s="410"/>
      <c r="CR202" s="410"/>
      <c r="CS202" s="410"/>
      <c r="CT202" s="410"/>
      <c r="CU202" s="410"/>
      <c r="CV202" s="410"/>
      <c r="CW202" s="410"/>
      <c r="CX202" s="410"/>
      <c r="CY202" s="410"/>
      <c r="CZ202" s="410"/>
      <c r="DA202" s="410"/>
      <c r="DB202" s="410"/>
      <c r="DC202" s="410"/>
      <c r="DD202" s="410"/>
      <c r="DE202" s="410"/>
      <c r="DF202" s="410"/>
      <c r="DG202" s="410"/>
      <c r="DH202" s="410"/>
      <c r="DI202" s="410"/>
      <c r="DJ202" s="410"/>
      <c r="DK202" s="410"/>
      <c r="DL202" s="410"/>
      <c r="DM202" s="410"/>
      <c r="DN202" s="410"/>
      <c r="DO202" s="410"/>
      <c r="DP202" s="410"/>
      <c r="DQ202" s="410"/>
      <c r="DR202" s="410"/>
      <c r="DS202" s="410"/>
      <c r="DT202" s="410"/>
      <c r="DU202" s="410"/>
      <c r="DV202" s="410"/>
      <c r="DW202" s="410"/>
      <c r="DX202" s="410"/>
      <c r="DY202" s="410"/>
      <c r="DZ202" s="410"/>
      <c r="EA202" s="410"/>
      <c r="EB202" s="410"/>
      <c r="EC202" s="410"/>
      <c r="ED202" s="410"/>
      <c r="EE202" s="410"/>
      <c r="EF202" s="410"/>
      <c r="EG202" s="410"/>
      <c r="EH202" s="410"/>
      <c r="EI202" s="410"/>
      <c r="EJ202" s="410"/>
      <c r="EK202" s="410"/>
      <c r="EL202" s="410"/>
      <c r="EM202" s="410"/>
      <c r="EN202" s="410"/>
      <c r="EO202" s="410"/>
      <c r="EP202" s="410"/>
      <c r="EQ202" s="410"/>
      <c r="ER202" s="410"/>
      <c r="ES202" s="410"/>
      <c r="ET202" s="410"/>
      <c r="EU202" s="410"/>
      <c r="EV202" s="410"/>
      <c r="EW202" s="410"/>
      <c r="EX202" s="410"/>
      <c r="EY202" s="410"/>
      <c r="EZ202" s="410"/>
      <c r="FA202" s="410"/>
      <c r="FB202" s="410"/>
      <c r="FC202" s="410"/>
      <c r="FD202" s="410"/>
      <c r="FE202" s="410"/>
      <c r="FF202" s="410"/>
      <c r="FG202" s="410"/>
      <c r="FH202" s="410"/>
      <c r="FI202" s="410"/>
      <c r="FJ202" s="410"/>
      <c r="FK202" s="410"/>
      <c r="FL202" s="410"/>
      <c r="FM202" s="410"/>
      <c r="FN202" s="410"/>
      <c r="FO202" s="410"/>
      <c r="FP202" s="410"/>
      <c r="FQ202" s="410"/>
      <c r="FR202" s="410"/>
      <c r="FS202" s="410"/>
      <c r="FT202" s="410"/>
      <c r="FU202" s="410"/>
      <c r="FV202" s="410"/>
      <c r="FW202" s="410"/>
      <c r="FX202" s="410"/>
      <c r="FY202" s="410"/>
      <c r="FZ202" s="410"/>
      <c r="GA202" s="410"/>
      <c r="GB202" s="410"/>
      <c r="GC202" s="410"/>
      <c r="GD202" s="410"/>
      <c r="GE202" s="410"/>
      <c r="GF202" s="410"/>
      <c r="GG202" s="410"/>
      <c r="GH202" s="410"/>
      <c r="GI202" s="410"/>
      <c r="GJ202" s="410"/>
      <c r="GK202" s="410"/>
      <c r="GL202" s="410"/>
      <c r="GM202" s="410"/>
      <c r="GN202" s="410"/>
      <c r="GO202" s="410"/>
      <c r="GP202" s="410"/>
      <c r="GQ202" s="410"/>
      <c r="GR202" s="410"/>
      <c r="GS202" s="410"/>
      <c r="GT202" s="410"/>
      <c r="GU202" s="410"/>
      <c r="GV202" s="410"/>
      <c r="GW202" s="410"/>
      <c r="GX202" s="410"/>
      <c r="GY202" s="410"/>
      <c r="GZ202" s="410"/>
      <c r="HA202" s="410"/>
      <c r="HB202" s="410"/>
      <c r="HC202" s="410"/>
      <c r="HD202" s="410"/>
      <c r="HE202" s="410"/>
      <c r="HF202" s="410"/>
      <c r="HG202" s="410"/>
      <c r="HH202" s="410"/>
      <c r="HI202" s="410"/>
      <c r="HJ202" s="410"/>
      <c r="HK202" s="410"/>
      <c r="HL202" s="410"/>
      <c r="HM202" s="410"/>
      <c r="HN202" s="410"/>
      <c r="HO202" s="410"/>
      <c r="HP202" s="410"/>
      <c r="HQ202" s="410"/>
      <c r="HR202" s="410"/>
      <c r="HS202" s="410"/>
      <c r="HT202" s="410"/>
      <c r="HU202" s="410"/>
      <c r="HV202" s="410"/>
      <c r="HW202" s="410"/>
      <c r="HX202" s="410"/>
      <c r="HY202" s="410"/>
      <c r="HZ202" s="410"/>
      <c r="IA202" s="410"/>
      <c r="IB202" s="410"/>
      <c r="IC202" s="410"/>
      <c r="ID202" s="410"/>
      <c r="IE202" s="410"/>
      <c r="IF202" s="410"/>
      <c r="IG202" s="410"/>
      <c r="IH202" s="410"/>
      <c r="II202" s="410"/>
      <c r="IJ202" s="410"/>
      <c r="IK202" s="410"/>
      <c r="IL202" s="410"/>
      <c r="IM202" s="410"/>
      <c r="IN202" s="410"/>
      <c r="IO202" s="410"/>
      <c r="IP202" s="410"/>
      <c r="IQ202" s="410"/>
      <c r="IR202" s="410"/>
      <c r="IS202" s="410"/>
      <c r="IT202" s="410"/>
      <c r="IU202" s="410"/>
      <c r="IV202" s="410"/>
    </row>
    <row r="203" spans="1:256" x14ac:dyDescent="0.2">
      <c r="A203" s="426"/>
      <c r="B203" s="426"/>
      <c r="C203" s="428"/>
      <c r="D203" s="428"/>
      <c r="E203" s="428"/>
      <c r="F203" s="428"/>
      <c r="G203" s="428"/>
      <c r="H203" s="428"/>
      <c r="I203" s="426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410"/>
      <c r="Z203" s="410"/>
      <c r="AA203" s="410"/>
      <c r="AB203" s="410"/>
      <c r="AC203" s="410"/>
      <c r="AD203" s="410"/>
      <c r="AE203" s="410"/>
      <c r="AF203" s="410"/>
      <c r="AG203" s="410"/>
      <c r="AH203" s="410"/>
      <c r="AI203" s="410"/>
      <c r="AJ203" s="410"/>
      <c r="AK203" s="410"/>
      <c r="AL203" s="410"/>
      <c r="AM203" s="410"/>
      <c r="AN203" s="410"/>
      <c r="AO203" s="410"/>
      <c r="AP203" s="410"/>
      <c r="AQ203" s="410"/>
      <c r="AR203" s="410"/>
      <c r="AS203" s="410"/>
      <c r="AT203" s="410"/>
      <c r="AU203" s="410"/>
      <c r="AV203" s="410"/>
      <c r="AW203" s="410"/>
      <c r="AX203" s="410"/>
      <c r="AY203" s="410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  <c r="CB203" s="410"/>
      <c r="CC203" s="410"/>
      <c r="CD203" s="410"/>
      <c r="CE203" s="410"/>
      <c r="CF203" s="410"/>
      <c r="CG203" s="410"/>
      <c r="CH203" s="410"/>
      <c r="CI203" s="410"/>
      <c r="CJ203" s="410"/>
      <c r="CK203" s="410"/>
      <c r="CL203" s="410"/>
      <c r="CM203" s="410"/>
      <c r="CN203" s="410"/>
      <c r="CO203" s="410"/>
      <c r="CP203" s="410"/>
      <c r="CQ203" s="410"/>
      <c r="CR203" s="410"/>
      <c r="CS203" s="410"/>
      <c r="CT203" s="410"/>
      <c r="CU203" s="410"/>
      <c r="CV203" s="410"/>
      <c r="CW203" s="410"/>
      <c r="CX203" s="410"/>
      <c r="CY203" s="410"/>
      <c r="CZ203" s="410"/>
      <c r="DA203" s="410"/>
      <c r="DB203" s="410"/>
      <c r="DC203" s="410"/>
      <c r="DD203" s="410"/>
      <c r="DE203" s="410"/>
      <c r="DF203" s="410"/>
      <c r="DG203" s="410"/>
      <c r="DH203" s="410"/>
      <c r="DI203" s="410"/>
      <c r="DJ203" s="410"/>
      <c r="DK203" s="410"/>
      <c r="DL203" s="410"/>
      <c r="DM203" s="410"/>
      <c r="DN203" s="410"/>
      <c r="DO203" s="410"/>
      <c r="DP203" s="410"/>
      <c r="DQ203" s="410"/>
      <c r="DR203" s="410"/>
      <c r="DS203" s="410"/>
      <c r="DT203" s="410"/>
      <c r="DU203" s="410"/>
      <c r="DV203" s="410"/>
      <c r="DW203" s="410"/>
      <c r="DX203" s="410"/>
      <c r="DY203" s="410"/>
      <c r="DZ203" s="410"/>
      <c r="EA203" s="410"/>
      <c r="EB203" s="410"/>
      <c r="EC203" s="410"/>
      <c r="ED203" s="410"/>
      <c r="EE203" s="410"/>
      <c r="EF203" s="410"/>
      <c r="EG203" s="410"/>
      <c r="EH203" s="410"/>
      <c r="EI203" s="410"/>
      <c r="EJ203" s="410"/>
      <c r="EK203" s="410"/>
      <c r="EL203" s="410"/>
      <c r="EM203" s="410"/>
      <c r="EN203" s="410"/>
      <c r="EO203" s="410"/>
      <c r="EP203" s="410"/>
      <c r="EQ203" s="410"/>
      <c r="ER203" s="410"/>
      <c r="ES203" s="410"/>
      <c r="ET203" s="410"/>
      <c r="EU203" s="410"/>
      <c r="EV203" s="410"/>
      <c r="EW203" s="410"/>
      <c r="EX203" s="410"/>
      <c r="EY203" s="410"/>
      <c r="EZ203" s="410"/>
      <c r="FA203" s="410"/>
      <c r="FB203" s="410"/>
      <c r="FC203" s="410"/>
      <c r="FD203" s="410"/>
      <c r="FE203" s="410"/>
      <c r="FF203" s="410"/>
      <c r="FG203" s="410"/>
      <c r="FH203" s="410"/>
      <c r="FI203" s="410"/>
      <c r="FJ203" s="410"/>
      <c r="FK203" s="410"/>
      <c r="FL203" s="410"/>
      <c r="FM203" s="410"/>
      <c r="FN203" s="410"/>
      <c r="FO203" s="410"/>
      <c r="FP203" s="410"/>
      <c r="FQ203" s="410"/>
      <c r="FR203" s="410"/>
      <c r="FS203" s="410"/>
      <c r="FT203" s="410"/>
      <c r="FU203" s="410"/>
      <c r="FV203" s="410"/>
      <c r="FW203" s="410"/>
      <c r="FX203" s="410"/>
      <c r="FY203" s="410"/>
      <c r="FZ203" s="410"/>
      <c r="GA203" s="410"/>
      <c r="GB203" s="410"/>
      <c r="GC203" s="410"/>
      <c r="GD203" s="410"/>
      <c r="GE203" s="410"/>
      <c r="GF203" s="410"/>
      <c r="GG203" s="410"/>
      <c r="GH203" s="410"/>
      <c r="GI203" s="410"/>
      <c r="GJ203" s="410"/>
      <c r="GK203" s="410"/>
      <c r="GL203" s="410"/>
      <c r="GM203" s="410"/>
      <c r="GN203" s="410"/>
      <c r="GO203" s="410"/>
      <c r="GP203" s="410"/>
      <c r="GQ203" s="410"/>
      <c r="GR203" s="410"/>
      <c r="GS203" s="410"/>
      <c r="GT203" s="410"/>
      <c r="GU203" s="410"/>
      <c r="GV203" s="410"/>
      <c r="GW203" s="410"/>
      <c r="GX203" s="410"/>
      <c r="GY203" s="410"/>
      <c r="GZ203" s="410"/>
      <c r="HA203" s="410"/>
      <c r="HB203" s="410"/>
      <c r="HC203" s="410"/>
      <c r="HD203" s="410"/>
      <c r="HE203" s="410"/>
      <c r="HF203" s="410"/>
      <c r="HG203" s="410"/>
      <c r="HH203" s="410"/>
      <c r="HI203" s="410"/>
      <c r="HJ203" s="410"/>
      <c r="HK203" s="410"/>
      <c r="HL203" s="410"/>
      <c r="HM203" s="410"/>
      <c r="HN203" s="410"/>
      <c r="HO203" s="410"/>
      <c r="HP203" s="410"/>
      <c r="HQ203" s="410"/>
      <c r="HR203" s="410"/>
      <c r="HS203" s="410"/>
      <c r="HT203" s="410"/>
      <c r="HU203" s="410"/>
      <c r="HV203" s="410"/>
      <c r="HW203" s="410"/>
      <c r="HX203" s="410"/>
      <c r="HY203" s="410"/>
      <c r="HZ203" s="410"/>
      <c r="IA203" s="410"/>
      <c r="IB203" s="410"/>
      <c r="IC203" s="410"/>
      <c r="ID203" s="410"/>
      <c r="IE203" s="410"/>
      <c r="IF203" s="410"/>
      <c r="IG203" s="410"/>
      <c r="IH203" s="410"/>
      <c r="II203" s="410"/>
      <c r="IJ203" s="410"/>
      <c r="IK203" s="410"/>
      <c r="IL203" s="410"/>
      <c r="IM203" s="410"/>
      <c r="IN203" s="410"/>
      <c r="IO203" s="410"/>
      <c r="IP203" s="410"/>
      <c r="IQ203" s="410"/>
      <c r="IR203" s="410"/>
      <c r="IS203" s="410"/>
      <c r="IT203" s="410"/>
      <c r="IU203" s="410"/>
      <c r="IV203" s="410"/>
    </row>
    <row r="204" spans="1:256" x14ac:dyDescent="0.2">
      <c r="A204" s="426"/>
      <c r="B204" s="426"/>
      <c r="C204" s="428"/>
      <c r="D204" s="428"/>
      <c r="E204" s="428"/>
      <c r="F204" s="428"/>
      <c r="G204" s="428"/>
      <c r="H204" s="428"/>
      <c r="I204" s="426"/>
      <c r="N204" s="410"/>
      <c r="O204" s="410"/>
      <c r="P204" s="410"/>
      <c r="Q204" s="410"/>
      <c r="R204" s="410"/>
      <c r="S204" s="410"/>
      <c r="T204" s="410"/>
      <c r="U204" s="410"/>
      <c r="V204" s="410"/>
      <c r="W204" s="410"/>
      <c r="X204" s="410"/>
      <c r="Y204" s="410"/>
      <c r="Z204" s="410"/>
      <c r="AA204" s="410"/>
      <c r="AB204" s="410"/>
      <c r="AC204" s="410"/>
      <c r="AD204" s="410"/>
      <c r="AE204" s="410"/>
      <c r="AF204" s="410"/>
      <c r="AG204" s="410"/>
      <c r="AH204" s="410"/>
      <c r="AI204" s="410"/>
      <c r="AJ204" s="410"/>
      <c r="AK204" s="410"/>
      <c r="AL204" s="410"/>
      <c r="AM204" s="410"/>
      <c r="AN204" s="410"/>
      <c r="AO204" s="410"/>
      <c r="AP204" s="410"/>
      <c r="AQ204" s="410"/>
      <c r="AR204" s="410"/>
      <c r="AS204" s="410"/>
      <c r="AT204" s="410"/>
      <c r="AU204" s="410"/>
      <c r="AV204" s="410"/>
      <c r="AW204" s="410"/>
      <c r="AX204" s="410"/>
      <c r="AY204" s="410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  <c r="CB204" s="410"/>
      <c r="CC204" s="410"/>
      <c r="CD204" s="410"/>
      <c r="CE204" s="410"/>
      <c r="CF204" s="410"/>
      <c r="CG204" s="410"/>
      <c r="CH204" s="410"/>
      <c r="CI204" s="410"/>
      <c r="CJ204" s="410"/>
      <c r="CK204" s="410"/>
      <c r="CL204" s="410"/>
      <c r="CM204" s="410"/>
      <c r="CN204" s="410"/>
      <c r="CO204" s="410"/>
      <c r="CP204" s="410"/>
      <c r="CQ204" s="410"/>
      <c r="CR204" s="410"/>
      <c r="CS204" s="410"/>
      <c r="CT204" s="410"/>
      <c r="CU204" s="410"/>
      <c r="CV204" s="410"/>
      <c r="CW204" s="410"/>
      <c r="CX204" s="410"/>
      <c r="CY204" s="410"/>
      <c r="CZ204" s="410"/>
      <c r="DA204" s="410"/>
      <c r="DB204" s="410"/>
      <c r="DC204" s="410"/>
      <c r="DD204" s="410"/>
      <c r="DE204" s="410"/>
      <c r="DF204" s="410"/>
      <c r="DG204" s="410"/>
      <c r="DH204" s="410"/>
      <c r="DI204" s="410"/>
      <c r="DJ204" s="410"/>
      <c r="DK204" s="410"/>
      <c r="DL204" s="410"/>
      <c r="DM204" s="410"/>
      <c r="DN204" s="410"/>
      <c r="DO204" s="410"/>
      <c r="DP204" s="410"/>
      <c r="DQ204" s="410"/>
      <c r="DR204" s="410"/>
      <c r="DS204" s="410"/>
      <c r="DT204" s="410"/>
      <c r="DU204" s="410"/>
      <c r="DV204" s="410"/>
      <c r="DW204" s="410"/>
      <c r="DX204" s="410"/>
      <c r="DY204" s="410"/>
      <c r="DZ204" s="410"/>
      <c r="EA204" s="410"/>
      <c r="EB204" s="410"/>
      <c r="EC204" s="410"/>
      <c r="ED204" s="410"/>
      <c r="EE204" s="410"/>
      <c r="EF204" s="410"/>
      <c r="EG204" s="410"/>
      <c r="EH204" s="410"/>
      <c r="EI204" s="410"/>
      <c r="EJ204" s="410"/>
      <c r="EK204" s="410"/>
      <c r="EL204" s="410"/>
      <c r="EM204" s="410"/>
      <c r="EN204" s="410"/>
      <c r="EO204" s="410"/>
      <c r="EP204" s="410"/>
      <c r="EQ204" s="410"/>
      <c r="ER204" s="410"/>
      <c r="ES204" s="410"/>
      <c r="ET204" s="410"/>
      <c r="EU204" s="410"/>
      <c r="EV204" s="410"/>
      <c r="EW204" s="410"/>
      <c r="EX204" s="410"/>
      <c r="EY204" s="410"/>
      <c r="EZ204" s="410"/>
      <c r="FA204" s="410"/>
      <c r="FB204" s="410"/>
      <c r="FC204" s="410"/>
      <c r="FD204" s="410"/>
      <c r="FE204" s="410"/>
      <c r="FF204" s="410"/>
      <c r="FG204" s="410"/>
      <c r="FH204" s="410"/>
      <c r="FI204" s="410"/>
      <c r="FJ204" s="410"/>
      <c r="FK204" s="410"/>
      <c r="FL204" s="410"/>
      <c r="FM204" s="410"/>
      <c r="FN204" s="410"/>
      <c r="FO204" s="410"/>
      <c r="FP204" s="410"/>
      <c r="FQ204" s="410"/>
      <c r="FR204" s="410"/>
      <c r="FS204" s="410"/>
      <c r="FT204" s="410"/>
      <c r="FU204" s="410"/>
      <c r="FV204" s="410"/>
      <c r="FW204" s="410"/>
      <c r="FX204" s="410"/>
      <c r="FY204" s="410"/>
      <c r="FZ204" s="410"/>
      <c r="GA204" s="410"/>
      <c r="GB204" s="410"/>
      <c r="GC204" s="410"/>
      <c r="GD204" s="410"/>
      <c r="GE204" s="410"/>
      <c r="GF204" s="410"/>
      <c r="GG204" s="410"/>
      <c r="GH204" s="410"/>
      <c r="GI204" s="410"/>
      <c r="GJ204" s="410"/>
      <c r="GK204" s="410"/>
      <c r="GL204" s="410"/>
      <c r="GM204" s="410"/>
      <c r="GN204" s="410"/>
      <c r="GO204" s="410"/>
      <c r="GP204" s="410"/>
      <c r="GQ204" s="410"/>
      <c r="GR204" s="410"/>
      <c r="GS204" s="410"/>
      <c r="GT204" s="410"/>
      <c r="GU204" s="410"/>
      <c r="GV204" s="410"/>
      <c r="GW204" s="410"/>
      <c r="GX204" s="410"/>
      <c r="GY204" s="410"/>
      <c r="GZ204" s="410"/>
      <c r="HA204" s="410"/>
      <c r="HB204" s="410"/>
      <c r="HC204" s="410"/>
      <c r="HD204" s="410"/>
      <c r="HE204" s="410"/>
      <c r="HF204" s="410"/>
      <c r="HG204" s="410"/>
      <c r="HH204" s="410"/>
      <c r="HI204" s="410"/>
      <c r="HJ204" s="410"/>
      <c r="HK204" s="410"/>
      <c r="HL204" s="410"/>
      <c r="HM204" s="410"/>
      <c r="HN204" s="410"/>
      <c r="HO204" s="410"/>
      <c r="HP204" s="410"/>
      <c r="HQ204" s="410"/>
      <c r="HR204" s="410"/>
      <c r="HS204" s="410"/>
      <c r="HT204" s="410"/>
      <c r="HU204" s="410"/>
      <c r="HV204" s="410"/>
      <c r="HW204" s="410"/>
      <c r="HX204" s="410"/>
      <c r="HY204" s="410"/>
      <c r="HZ204" s="410"/>
      <c r="IA204" s="410"/>
      <c r="IB204" s="410"/>
      <c r="IC204" s="410"/>
      <c r="ID204" s="410"/>
      <c r="IE204" s="410"/>
      <c r="IF204" s="410"/>
      <c r="IG204" s="410"/>
      <c r="IH204" s="410"/>
      <c r="II204" s="410"/>
      <c r="IJ204" s="410"/>
      <c r="IK204" s="410"/>
      <c r="IL204" s="410"/>
      <c r="IM204" s="410"/>
      <c r="IN204" s="410"/>
      <c r="IO204" s="410"/>
      <c r="IP204" s="410"/>
      <c r="IQ204" s="410"/>
      <c r="IR204" s="410"/>
      <c r="IS204" s="410"/>
      <c r="IT204" s="410"/>
      <c r="IU204" s="410"/>
      <c r="IV204" s="410"/>
    </row>
    <row r="205" spans="1:256" x14ac:dyDescent="0.2">
      <c r="A205" s="426"/>
      <c r="B205" s="426"/>
      <c r="C205" s="428"/>
      <c r="D205" s="428"/>
      <c r="E205" s="428"/>
      <c r="F205" s="428"/>
      <c r="G205" s="428"/>
      <c r="H205" s="428"/>
      <c r="I205" s="426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  <c r="AA205" s="410"/>
      <c r="AB205" s="410"/>
      <c r="AC205" s="410"/>
      <c r="AD205" s="410"/>
      <c r="AE205" s="410"/>
      <c r="AF205" s="410"/>
      <c r="AG205" s="410"/>
      <c r="AH205" s="410"/>
      <c r="AI205" s="410"/>
      <c r="AJ205" s="410"/>
      <c r="AK205" s="410"/>
      <c r="AL205" s="410"/>
      <c r="AM205" s="410"/>
      <c r="AN205" s="410"/>
      <c r="AO205" s="410"/>
      <c r="AP205" s="410"/>
      <c r="AQ205" s="410"/>
      <c r="AR205" s="410"/>
      <c r="AS205" s="410"/>
      <c r="AT205" s="410"/>
      <c r="AU205" s="410"/>
      <c r="AV205" s="410"/>
      <c r="AW205" s="410"/>
      <c r="AX205" s="410"/>
      <c r="AY205" s="410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  <c r="CB205" s="410"/>
      <c r="CC205" s="410"/>
      <c r="CD205" s="410"/>
      <c r="CE205" s="410"/>
      <c r="CF205" s="410"/>
      <c r="CG205" s="410"/>
      <c r="CH205" s="410"/>
      <c r="CI205" s="410"/>
      <c r="CJ205" s="410"/>
      <c r="CK205" s="410"/>
      <c r="CL205" s="410"/>
      <c r="CM205" s="410"/>
      <c r="CN205" s="410"/>
      <c r="CO205" s="410"/>
      <c r="CP205" s="410"/>
      <c r="CQ205" s="410"/>
      <c r="CR205" s="410"/>
      <c r="CS205" s="410"/>
      <c r="CT205" s="410"/>
      <c r="CU205" s="410"/>
      <c r="CV205" s="410"/>
      <c r="CW205" s="410"/>
      <c r="CX205" s="410"/>
      <c r="CY205" s="410"/>
      <c r="CZ205" s="410"/>
      <c r="DA205" s="410"/>
      <c r="DB205" s="410"/>
      <c r="DC205" s="410"/>
      <c r="DD205" s="410"/>
      <c r="DE205" s="410"/>
      <c r="DF205" s="410"/>
      <c r="DG205" s="410"/>
      <c r="DH205" s="410"/>
      <c r="DI205" s="410"/>
      <c r="DJ205" s="410"/>
      <c r="DK205" s="410"/>
      <c r="DL205" s="410"/>
      <c r="DM205" s="410"/>
      <c r="DN205" s="410"/>
      <c r="DO205" s="410"/>
      <c r="DP205" s="410"/>
      <c r="DQ205" s="410"/>
      <c r="DR205" s="410"/>
      <c r="DS205" s="410"/>
      <c r="DT205" s="410"/>
      <c r="DU205" s="410"/>
      <c r="DV205" s="410"/>
      <c r="DW205" s="410"/>
      <c r="DX205" s="410"/>
      <c r="DY205" s="410"/>
      <c r="DZ205" s="410"/>
      <c r="EA205" s="410"/>
      <c r="EB205" s="410"/>
      <c r="EC205" s="410"/>
      <c r="ED205" s="410"/>
      <c r="EE205" s="410"/>
      <c r="EF205" s="410"/>
      <c r="EG205" s="410"/>
      <c r="EH205" s="410"/>
      <c r="EI205" s="410"/>
      <c r="EJ205" s="410"/>
      <c r="EK205" s="410"/>
      <c r="EL205" s="410"/>
      <c r="EM205" s="410"/>
      <c r="EN205" s="410"/>
      <c r="EO205" s="410"/>
      <c r="EP205" s="410"/>
      <c r="EQ205" s="410"/>
      <c r="ER205" s="410"/>
      <c r="ES205" s="410"/>
      <c r="ET205" s="410"/>
      <c r="EU205" s="410"/>
      <c r="EV205" s="410"/>
      <c r="EW205" s="410"/>
      <c r="EX205" s="410"/>
      <c r="EY205" s="410"/>
      <c r="EZ205" s="410"/>
      <c r="FA205" s="410"/>
      <c r="FB205" s="410"/>
      <c r="FC205" s="410"/>
      <c r="FD205" s="410"/>
      <c r="FE205" s="410"/>
      <c r="FF205" s="410"/>
      <c r="FG205" s="410"/>
      <c r="FH205" s="410"/>
      <c r="FI205" s="410"/>
      <c r="FJ205" s="410"/>
      <c r="FK205" s="410"/>
      <c r="FL205" s="410"/>
      <c r="FM205" s="410"/>
      <c r="FN205" s="410"/>
      <c r="FO205" s="410"/>
      <c r="FP205" s="410"/>
      <c r="FQ205" s="410"/>
      <c r="FR205" s="410"/>
      <c r="FS205" s="410"/>
      <c r="FT205" s="410"/>
      <c r="FU205" s="410"/>
      <c r="FV205" s="410"/>
      <c r="FW205" s="410"/>
      <c r="FX205" s="410"/>
      <c r="FY205" s="410"/>
      <c r="FZ205" s="410"/>
      <c r="GA205" s="410"/>
      <c r="GB205" s="410"/>
      <c r="GC205" s="410"/>
      <c r="GD205" s="410"/>
      <c r="GE205" s="410"/>
      <c r="GF205" s="410"/>
      <c r="GG205" s="410"/>
      <c r="GH205" s="410"/>
      <c r="GI205" s="410"/>
      <c r="GJ205" s="410"/>
      <c r="GK205" s="410"/>
      <c r="GL205" s="410"/>
      <c r="GM205" s="410"/>
      <c r="GN205" s="410"/>
      <c r="GO205" s="410"/>
      <c r="GP205" s="410"/>
      <c r="GQ205" s="410"/>
      <c r="GR205" s="410"/>
      <c r="GS205" s="410"/>
      <c r="GT205" s="410"/>
      <c r="GU205" s="410"/>
      <c r="GV205" s="410"/>
      <c r="GW205" s="410"/>
      <c r="GX205" s="410"/>
      <c r="GY205" s="410"/>
      <c r="GZ205" s="410"/>
      <c r="HA205" s="410"/>
      <c r="HB205" s="410"/>
      <c r="HC205" s="410"/>
      <c r="HD205" s="410"/>
      <c r="HE205" s="410"/>
      <c r="HF205" s="410"/>
      <c r="HG205" s="410"/>
      <c r="HH205" s="410"/>
      <c r="HI205" s="410"/>
      <c r="HJ205" s="410"/>
      <c r="HK205" s="410"/>
      <c r="HL205" s="410"/>
      <c r="HM205" s="410"/>
      <c r="HN205" s="410"/>
      <c r="HO205" s="410"/>
      <c r="HP205" s="410"/>
      <c r="HQ205" s="410"/>
      <c r="HR205" s="410"/>
      <c r="HS205" s="410"/>
      <c r="HT205" s="410"/>
      <c r="HU205" s="410"/>
      <c r="HV205" s="410"/>
      <c r="HW205" s="410"/>
      <c r="HX205" s="410"/>
      <c r="HY205" s="410"/>
      <c r="HZ205" s="410"/>
      <c r="IA205" s="410"/>
      <c r="IB205" s="410"/>
      <c r="IC205" s="410"/>
      <c r="ID205" s="410"/>
      <c r="IE205" s="410"/>
      <c r="IF205" s="410"/>
      <c r="IG205" s="410"/>
      <c r="IH205" s="410"/>
      <c r="II205" s="410"/>
      <c r="IJ205" s="410"/>
      <c r="IK205" s="410"/>
      <c r="IL205" s="410"/>
      <c r="IM205" s="410"/>
      <c r="IN205" s="410"/>
      <c r="IO205" s="410"/>
      <c r="IP205" s="410"/>
      <c r="IQ205" s="410"/>
      <c r="IR205" s="410"/>
      <c r="IS205" s="410"/>
      <c r="IT205" s="410"/>
      <c r="IU205" s="410"/>
      <c r="IV205" s="410"/>
    </row>
    <row r="206" spans="1:256" x14ac:dyDescent="0.2">
      <c r="A206" s="426"/>
      <c r="B206" s="426"/>
      <c r="C206" s="428"/>
      <c r="D206" s="428"/>
      <c r="E206" s="428"/>
      <c r="F206" s="428"/>
      <c r="G206" s="428"/>
      <c r="H206" s="428"/>
      <c r="I206" s="426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  <c r="AA206" s="410"/>
      <c r="AB206" s="410"/>
      <c r="AC206" s="410"/>
      <c r="AD206" s="410"/>
      <c r="AE206" s="410"/>
      <c r="AF206" s="410"/>
      <c r="AG206" s="410"/>
      <c r="AH206" s="410"/>
      <c r="AI206" s="410"/>
      <c r="AJ206" s="410"/>
      <c r="AK206" s="410"/>
      <c r="AL206" s="410"/>
      <c r="AM206" s="410"/>
      <c r="AN206" s="410"/>
      <c r="AO206" s="410"/>
      <c r="AP206" s="410"/>
      <c r="AQ206" s="410"/>
      <c r="AR206" s="410"/>
      <c r="AS206" s="410"/>
      <c r="AT206" s="410"/>
      <c r="AU206" s="410"/>
      <c r="AV206" s="410"/>
      <c r="AW206" s="410"/>
      <c r="AX206" s="410"/>
      <c r="AY206" s="410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  <c r="CB206" s="410"/>
      <c r="CC206" s="410"/>
      <c r="CD206" s="410"/>
      <c r="CE206" s="410"/>
      <c r="CF206" s="410"/>
      <c r="CG206" s="410"/>
      <c r="CH206" s="410"/>
      <c r="CI206" s="410"/>
      <c r="CJ206" s="410"/>
      <c r="CK206" s="410"/>
      <c r="CL206" s="410"/>
      <c r="CM206" s="410"/>
      <c r="CN206" s="410"/>
      <c r="CO206" s="410"/>
      <c r="CP206" s="410"/>
      <c r="CQ206" s="410"/>
      <c r="CR206" s="410"/>
      <c r="CS206" s="410"/>
      <c r="CT206" s="410"/>
      <c r="CU206" s="410"/>
      <c r="CV206" s="410"/>
      <c r="CW206" s="410"/>
      <c r="CX206" s="410"/>
      <c r="CY206" s="410"/>
      <c r="CZ206" s="410"/>
      <c r="DA206" s="410"/>
      <c r="DB206" s="410"/>
      <c r="DC206" s="410"/>
      <c r="DD206" s="410"/>
      <c r="DE206" s="410"/>
      <c r="DF206" s="410"/>
      <c r="DG206" s="410"/>
      <c r="DH206" s="410"/>
      <c r="DI206" s="410"/>
      <c r="DJ206" s="410"/>
      <c r="DK206" s="410"/>
      <c r="DL206" s="410"/>
      <c r="DM206" s="410"/>
      <c r="DN206" s="410"/>
      <c r="DO206" s="410"/>
      <c r="DP206" s="410"/>
      <c r="DQ206" s="410"/>
      <c r="DR206" s="410"/>
      <c r="DS206" s="410"/>
      <c r="DT206" s="410"/>
      <c r="DU206" s="410"/>
      <c r="DV206" s="410"/>
      <c r="DW206" s="410"/>
      <c r="DX206" s="410"/>
      <c r="DY206" s="410"/>
      <c r="DZ206" s="410"/>
      <c r="EA206" s="410"/>
      <c r="EB206" s="410"/>
      <c r="EC206" s="410"/>
      <c r="ED206" s="410"/>
      <c r="EE206" s="410"/>
      <c r="EF206" s="410"/>
      <c r="EG206" s="410"/>
      <c r="EH206" s="410"/>
      <c r="EI206" s="410"/>
      <c r="EJ206" s="410"/>
      <c r="EK206" s="410"/>
      <c r="EL206" s="410"/>
      <c r="EM206" s="410"/>
      <c r="EN206" s="410"/>
      <c r="EO206" s="410"/>
      <c r="EP206" s="410"/>
      <c r="EQ206" s="410"/>
      <c r="ER206" s="410"/>
      <c r="ES206" s="410"/>
      <c r="ET206" s="410"/>
      <c r="EU206" s="410"/>
      <c r="EV206" s="410"/>
      <c r="EW206" s="410"/>
      <c r="EX206" s="410"/>
      <c r="EY206" s="410"/>
      <c r="EZ206" s="410"/>
      <c r="FA206" s="410"/>
      <c r="FB206" s="410"/>
      <c r="FC206" s="410"/>
      <c r="FD206" s="410"/>
      <c r="FE206" s="410"/>
      <c r="FF206" s="410"/>
      <c r="FG206" s="410"/>
      <c r="FH206" s="410"/>
      <c r="FI206" s="410"/>
      <c r="FJ206" s="410"/>
      <c r="FK206" s="410"/>
      <c r="FL206" s="410"/>
      <c r="FM206" s="410"/>
      <c r="FN206" s="410"/>
      <c r="FO206" s="410"/>
      <c r="FP206" s="410"/>
      <c r="FQ206" s="410"/>
      <c r="FR206" s="410"/>
      <c r="FS206" s="410"/>
      <c r="FT206" s="410"/>
      <c r="FU206" s="410"/>
      <c r="FV206" s="410"/>
      <c r="FW206" s="410"/>
      <c r="FX206" s="410"/>
      <c r="FY206" s="410"/>
      <c r="FZ206" s="410"/>
      <c r="GA206" s="410"/>
      <c r="GB206" s="410"/>
      <c r="GC206" s="410"/>
      <c r="GD206" s="410"/>
      <c r="GE206" s="410"/>
      <c r="GF206" s="410"/>
      <c r="GG206" s="410"/>
      <c r="GH206" s="410"/>
      <c r="GI206" s="410"/>
      <c r="GJ206" s="410"/>
      <c r="GK206" s="410"/>
      <c r="GL206" s="410"/>
      <c r="GM206" s="410"/>
      <c r="GN206" s="410"/>
      <c r="GO206" s="410"/>
      <c r="GP206" s="410"/>
      <c r="GQ206" s="410"/>
      <c r="GR206" s="410"/>
      <c r="GS206" s="410"/>
      <c r="GT206" s="410"/>
      <c r="GU206" s="410"/>
      <c r="GV206" s="410"/>
      <c r="GW206" s="410"/>
      <c r="GX206" s="410"/>
      <c r="GY206" s="410"/>
      <c r="GZ206" s="410"/>
      <c r="HA206" s="410"/>
      <c r="HB206" s="410"/>
      <c r="HC206" s="410"/>
      <c r="HD206" s="410"/>
      <c r="HE206" s="410"/>
      <c r="HF206" s="410"/>
      <c r="HG206" s="410"/>
      <c r="HH206" s="410"/>
      <c r="HI206" s="410"/>
      <c r="HJ206" s="410"/>
      <c r="HK206" s="410"/>
      <c r="HL206" s="410"/>
      <c r="HM206" s="410"/>
      <c r="HN206" s="410"/>
      <c r="HO206" s="410"/>
      <c r="HP206" s="410"/>
      <c r="HQ206" s="410"/>
      <c r="HR206" s="410"/>
      <c r="HS206" s="410"/>
      <c r="HT206" s="410"/>
      <c r="HU206" s="410"/>
      <c r="HV206" s="410"/>
      <c r="HW206" s="410"/>
      <c r="HX206" s="410"/>
      <c r="HY206" s="410"/>
      <c r="HZ206" s="410"/>
      <c r="IA206" s="410"/>
      <c r="IB206" s="410"/>
      <c r="IC206" s="410"/>
      <c r="ID206" s="410"/>
      <c r="IE206" s="410"/>
      <c r="IF206" s="410"/>
      <c r="IG206" s="410"/>
      <c r="IH206" s="410"/>
      <c r="II206" s="410"/>
      <c r="IJ206" s="410"/>
      <c r="IK206" s="410"/>
      <c r="IL206" s="410"/>
      <c r="IM206" s="410"/>
      <c r="IN206" s="410"/>
      <c r="IO206" s="410"/>
      <c r="IP206" s="410"/>
      <c r="IQ206" s="410"/>
      <c r="IR206" s="410"/>
      <c r="IS206" s="410"/>
      <c r="IT206" s="410"/>
      <c r="IU206" s="410"/>
      <c r="IV206" s="410"/>
    </row>
  </sheetData>
  <sheetProtection password="CC49" sheet="1" objects="1" scenarios="1"/>
  <mergeCells count="1">
    <mergeCell ref="O80:Q80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27"/>
  <sheetViews>
    <sheetView view="pageBreakPreview" topLeftCell="A109" zoomScaleNormal="100" zoomScaleSheetLayoutView="100" workbookViewId="0">
      <selection activeCell="J122" sqref="J122"/>
    </sheetView>
  </sheetViews>
  <sheetFormatPr defaultRowHeight="12.75" x14ac:dyDescent="0.2"/>
  <cols>
    <col min="1" max="9" width="9.140625" style="230"/>
    <col min="10" max="10" width="18.28515625" style="230" customWidth="1"/>
    <col min="11" max="11" width="9.140625" style="230"/>
    <col min="12" max="12" width="12.42578125" style="230" customWidth="1"/>
    <col min="13" max="16384" width="9.140625" style="230"/>
  </cols>
  <sheetData>
    <row r="1" spans="1:15" ht="21" x14ac:dyDescent="0.2">
      <c r="A1" s="538" t="s">
        <v>1048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15" x14ac:dyDescent="0.2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5" x14ac:dyDescent="0.2">
      <c r="A3" s="439"/>
      <c r="B3" s="206" t="s">
        <v>319</v>
      </c>
      <c r="C3" s="439"/>
      <c r="D3" s="526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439"/>
    </row>
    <row r="4" spans="1:15" ht="18" x14ac:dyDescent="0.2">
      <c r="A4" s="204"/>
      <c r="B4" s="440" t="s">
        <v>293</v>
      </c>
      <c r="C4" s="204"/>
      <c r="D4" s="540" t="s">
        <v>1049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204"/>
    </row>
    <row r="5" spans="1:15" ht="15" x14ac:dyDescent="0.2">
      <c r="A5" s="204"/>
      <c r="B5" s="206" t="s">
        <v>1050</v>
      </c>
      <c r="C5" s="204"/>
      <c r="D5" s="207" t="s">
        <v>341</v>
      </c>
      <c r="E5" s="204"/>
      <c r="F5" s="204"/>
      <c r="G5" s="204"/>
      <c r="H5" s="204"/>
      <c r="I5" s="204"/>
      <c r="J5" s="204"/>
      <c r="K5" s="206" t="s">
        <v>1051</v>
      </c>
      <c r="L5" s="204"/>
      <c r="M5" s="207" t="s">
        <v>341</v>
      </c>
      <c r="N5" s="204"/>
      <c r="O5" s="204"/>
    </row>
    <row r="6" spans="1:15" ht="15" x14ac:dyDescent="0.2">
      <c r="A6" s="204"/>
      <c r="B6" s="206" t="s">
        <v>294</v>
      </c>
      <c r="C6" s="204"/>
      <c r="D6" s="207" t="s">
        <v>1052</v>
      </c>
      <c r="E6" s="204"/>
      <c r="F6" s="204"/>
      <c r="G6" s="204"/>
      <c r="H6" s="204"/>
      <c r="I6" s="204"/>
      <c r="J6" s="204"/>
      <c r="K6" s="206" t="s">
        <v>295</v>
      </c>
      <c r="L6" s="204"/>
      <c r="M6" s="541"/>
      <c r="N6" s="541"/>
      <c r="O6" s="204"/>
    </row>
    <row r="7" spans="1:15" x14ac:dyDescent="0.2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5" x14ac:dyDescent="0.2">
      <c r="A8" s="204"/>
      <c r="B8" s="206" t="s">
        <v>1053</v>
      </c>
      <c r="C8" s="204"/>
      <c r="D8" s="204"/>
      <c r="E8" s="204"/>
      <c r="F8" s="204"/>
      <c r="G8" s="204"/>
      <c r="H8" s="204"/>
      <c r="I8" s="204"/>
      <c r="J8" s="204"/>
      <c r="K8" s="206" t="s">
        <v>1054</v>
      </c>
      <c r="L8" s="204"/>
      <c r="M8" s="537" t="s">
        <v>1055</v>
      </c>
      <c r="N8" s="537"/>
      <c r="O8" s="204"/>
    </row>
    <row r="9" spans="1:15" ht="15" x14ac:dyDescent="0.2">
      <c r="A9" s="204"/>
      <c r="B9" s="204"/>
      <c r="C9" s="207" t="s">
        <v>1056</v>
      </c>
      <c r="D9" s="204"/>
      <c r="E9" s="204"/>
      <c r="F9" s="204"/>
      <c r="G9" s="204"/>
      <c r="H9" s="204"/>
      <c r="I9" s="204"/>
      <c r="J9" s="204"/>
      <c r="K9" s="206" t="s">
        <v>1057</v>
      </c>
      <c r="L9" s="204"/>
      <c r="M9" s="537" t="s">
        <v>341</v>
      </c>
      <c r="N9" s="537"/>
      <c r="O9" s="204"/>
    </row>
    <row r="10" spans="1:15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</row>
    <row r="11" spans="1:15" ht="15" x14ac:dyDescent="0.2">
      <c r="A11" s="204"/>
      <c r="B11" s="206" t="s">
        <v>1058</v>
      </c>
      <c r="C11" s="204"/>
      <c r="D11" s="204"/>
      <c r="E11" s="204"/>
      <c r="F11" s="204"/>
      <c r="G11" s="204"/>
      <c r="H11" s="204"/>
      <c r="I11" s="204"/>
      <c r="J11" s="204"/>
      <c r="K11" s="206" t="s">
        <v>1054</v>
      </c>
      <c r="L11" s="204"/>
      <c r="M11" s="537"/>
      <c r="N11" s="537"/>
      <c r="O11" s="204"/>
    </row>
    <row r="12" spans="1:15" ht="15" x14ac:dyDescent="0.2">
      <c r="A12" s="204"/>
      <c r="B12" s="204"/>
      <c r="C12" s="207"/>
      <c r="D12" s="204"/>
      <c r="E12" s="204"/>
      <c r="F12" s="204"/>
      <c r="G12" s="204"/>
      <c r="H12" s="204"/>
      <c r="I12" s="204"/>
      <c r="J12" s="204"/>
      <c r="K12" s="206" t="s">
        <v>1057</v>
      </c>
      <c r="L12" s="204"/>
      <c r="M12" s="537"/>
      <c r="N12" s="537"/>
      <c r="O12" s="204"/>
    </row>
    <row r="13" spans="1:15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</row>
    <row r="14" spans="1:15" ht="15" x14ac:dyDescent="0.2">
      <c r="A14" s="204"/>
      <c r="B14" s="206" t="s">
        <v>297</v>
      </c>
      <c r="C14" s="204"/>
      <c r="D14" s="204"/>
      <c r="E14" s="204"/>
      <c r="F14" s="204"/>
      <c r="G14" s="204"/>
      <c r="H14" s="204"/>
      <c r="I14" s="204"/>
      <c r="J14" s="204"/>
      <c r="K14" s="206" t="s">
        <v>1054</v>
      </c>
      <c r="L14" s="204"/>
      <c r="M14" s="537" t="s">
        <v>1059</v>
      </c>
      <c r="N14" s="537"/>
      <c r="O14" s="204"/>
    </row>
    <row r="15" spans="1:15" ht="15" x14ac:dyDescent="0.2">
      <c r="A15" s="204"/>
      <c r="B15" s="204"/>
      <c r="C15" s="207" t="s">
        <v>1060</v>
      </c>
      <c r="D15" s="204"/>
      <c r="E15" s="204"/>
      <c r="F15" s="204"/>
      <c r="G15" s="204"/>
      <c r="H15" s="204"/>
      <c r="I15" s="204"/>
      <c r="J15" s="204"/>
      <c r="K15" s="206" t="s">
        <v>1057</v>
      </c>
      <c r="L15" s="204"/>
      <c r="M15" s="537" t="s">
        <v>1061</v>
      </c>
      <c r="N15" s="537"/>
      <c r="O15" s="204"/>
    </row>
    <row r="16" spans="1:15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</row>
    <row r="17" spans="1:15" ht="15" x14ac:dyDescent="0.2">
      <c r="A17" s="204"/>
      <c r="B17" s="206" t="s">
        <v>1062</v>
      </c>
      <c r="C17" s="204"/>
      <c r="D17" s="204"/>
      <c r="E17" s="204"/>
      <c r="F17" s="204"/>
      <c r="G17" s="204"/>
      <c r="H17" s="204"/>
      <c r="I17" s="204"/>
      <c r="J17" s="204"/>
      <c r="K17" s="206" t="s">
        <v>1054</v>
      </c>
      <c r="L17" s="204"/>
      <c r="M17" s="537" t="s">
        <v>1063</v>
      </c>
      <c r="N17" s="537"/>
      <c r="O17" s="204"/>
    </row>
    <row r="18" spans="1:15" ht="15" x14ac:dyDescent="0.2">
      <c r="A18" s="204"/>
      <c r="B18" s="204"/>
      <c r="C18" s="207" t="s">
        <v>1064</v>
      </c>
      <c r="D18" s="204"/>
      <c r="E18" s="204"/>
      <c r="F18" s="204"/>
      <c r="G18" s="204"/>
      <c r="H18" s="204"/>
      <c r="I18" s="204"/>
      <c r="J18" s="204"/>
      <c r="K18" s="206" t="s">
        <v>1057</v>
      </c>
      <c r="L18" s="204"/>
      <c r="M18" s="537" t="s">
        <v>341</v>
      </c>
      <c r="N18" s="537"/>
      <c r="O18" s="204"/>
    </row>
    <row r="19" spans="1:15" x14ac:dyDescent="0.2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</row>
    <row r="20" spans="1:15" ht="15" x14ac:dyDescent="0.2">
      <c r="A20" s="204"/>
      <c r="B20" s="206" t="s">
        <v>1065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1:15" ht="15" x14ac:dyDescent="0.2">
      <c r="A21" s="204"/>
      <c r="B21" s="204"/>
      <c r="C21" s="530" t="s">
        <v>341</v>
      </c>
      <c r="D21" s="530"/>
      <c r="E21" s="530"/>
      <c r="F21" s="530"/>
      <c r="G21" s="530"/>
      <c r="H21" s="530"/>
      <c r="I21" s="530"/>
      <c r="J21" s="530"/>
      <c r="K21" s="204"/>
      <c r="L21" s="204"/>
      <c r="M21" s="204"/>
      <c r="N21" s="204"/>
      <c r="O21" s="204"/>
    </row>
    <row r="22" spans="1:15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</row>
    <row r="23" spans="1:15" x14ac:dyDescent="0.2">
      <c r="A23" s="204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204"/>
    </row>
    <row r="24" spans="1:15" ht="15" x14ac:dyDescent="0.2">
      <c r="A24" s="204"/>
      <c r="B24" s="442" t="s">
        <v>1066</v>
      </c>
      <c r="C24" s="204"/>
      <c r="D24" s="204"/>
      <c r="E24" s="204"/>
      <c r="F24" s="204"/>
      <c r="G24" s="204"/>
      <c r="H24" s="204"/>
      <c r="I24" s="204"/>
      <c r="J24" s="204"/>
      <c r="K24" s="443">
        <f>L85</f>
        <v>0</v>
      </c>
      <c r="L24" s="443"/>
      <c r="M24" s="443"/>
      <c r="N24" s="443"/>
      <c r="O24" s="204"/>
    </row>
    <row r="25" spans="1:15" ht="15" x14ac:dyDescent="0.2">
      <c r="A25" s="204"/>
      <c r="B25" s="444" t="s">
        <v>1067</v>
      </c>
      <c r="C25" s="204"/>
      <c r="D25" s="204"/>
      <c r="E25" s="204"/>
      <c r="F25" s="204"/>
      <c r="G25" s="204"/>
      <c r="H25" s="204"/>
      <c r="I25" s="204"/>
      <c r="J25" s="204"/>
      <c r="K25" s="443">
        <f>L98</f>
        <v>0</v>
      </c>
      <c r="L25" s="443"/>
      <c r="M25" s="443"/>
      <c r="N25" s="443"/>
      <c r="O25" s="204"/>
    </row>
    <row r="26" spans="1:15" x14ac:dyDescent="0.2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1:15" ht="15" x14ac:dyDescent="0.2">
      <c r="A27" s="204"/>
      <c r="B27" s="445" t="s">
        <v>1068</v>
      </c>
      <c r="C27" s="204"/>
      <c r="D27" s="204"/>
      <c r="E27" s="204"/>
      <c r="F27" s="204"/>
      <c r="G27" s="204"/>
      <c r="H27" s="204"/>
      <c r="I27" s="204"/>
      <c r="J27" s="204"/>
      <c r="K27" s="446">
        <f>ROUND(K24+K25,2)</f>
        <v>0</v>
      </c>
      <c r="L27" s="204"/>
      <c r="M27" s="204"/>
      <c r="N27" s="204"/>
      <c r="O27" s="204"/>
    </row>
    <row r="28" spans="1:15" x14ac:dyDescent="0.2">
      <c r="A28" s="204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204"/>
    </row>
    <row r="29" spans="1:15" ht="13.5" x14ac:dyDescent="0.2">
      <c r="A29" s="204"/>
      <c r="B29" s="447" t="s">
        <v>45</v>
      </c>
      <c r="C29" s="447" t="s">
        <v>1069</v>
      </c>
      <c r="D29" s="448">
        <v>0.21</v>
      </c>
      <c r="E29" s="449" t="s">
        <v>1070</v>
      </c>
      <c r="F29" s="542">
        <f>ROUND((SUM(BC98:BC99)+SUM(BC117:BC227)), 2)</f>
        <v>0</v>
      </c>
      <c r="G29" s="529"/>
      <c r="H29" s="529"/>
      <c r="I29" s="204"/>
      <c r="J29" s="204"/>
      <c r="K29" s="450">
        <f>ROUND(ROUND((SUM(BC98:BC99)+SUM(BC117:BC227)), 2)*D29, 2)</f>
        <v>0</v>
      </c>
      <c r="L29" s="204"/>
      <c r="M29" s="204"/>
      <c r="N29" s="204"/>
      <c r="O29" s="204"/>
    </row>
    <row r="30" spans="1:15" ht="13.5" x14ac:dyDescent="0.2">
      <c r="A30" s="204"/>
      <c r="B30" s="204"/>
      <c r="C30" s="447" t="s">
        <v>1071</v>
      </c>
      <c r="D30" s="448">
        <v>0.15</v>
      </c>
      <c r="E30" s="449" t="s">
        <v>1070</v>
      </c>
      <c r="F30" s="542">
        <f>ROUND((SUM(BD98:BD99)+SUM(BD117:BD227)), 2)</f>
        <v>0</v>
      </c>
      <c r="G30" s="529"/>
      <c r="H30" s="529"/>
      <c r="I30" s="204"/>
      <c r="J30" s="204"/>
      <c r="K30" s="450">
        <f>ROUND(ROUND((SUM(BD98:BD99)+SUM(BD117:BD227)), 2)*D30, 2)</f>
        <v>0</v>
      </c>
      <c r="L30" s="204"/>
      <c r="M30" s="204"/>
      <c r="N30" s="204"/>
      <c r="O30" s="204"/>
    </row>
    <row r="31" spans="1:15" ht="13.5" x14ac:dyDescent="0.2">
      <c r="A31" s="204"/>
      <c r="B31" s="204"/>
      <c r="C31" s="447" t="s">
        <v>1072</v>
      </c>
      <c r="D31" s="448">
        <v>0.21</v>
      </c>
      <c r="E31" s="449" t="s">
        <v>1070</v>
      </c>
      <c r="F31" s="542">
        <f>ROUND((SUM(BE98:BE99)+SUM(BE117:BE227)), 2)</f>
        <v>0</v>
      </c>
      <c r="G31" s="529"/>
      <c r="H31" s="529"/>
      <c r="I31" s="204"/>
      <c r="J31" s="204"/>
      <c r="K31" s="450">
        <v>0</v>
      </c>
      <c r="L31" s="204"/>
      <c r="M31" s="204"/>
      <c r="N31" s="204"/>
      <c r="O31" s="204"/>
    </row>
    <row r="32" spans="1:15" ht="13.5" x14ac:dyDescent="0.2">
      <c r="A32" s="204"/>
      <c r="B32" s="204"/>
      <c r="C32" s="447" t="s">
        <v>1073</v>
      </c>
      <c r="D32" s="448">
        <v>0.15</v>
      </c>
      <c r="E32" s="449" t="s">
        <v>1070</v>
      </c>
      <c r="F32" s="542">
        <f>ROUND((SUM(BF98:BF99)+SUM(BF117:BF227)), 2)</f>
        <v>0</v>
      </c>
      <c r="G32" s="529"/>
      <c r="H32" s="529"/>
      <c r="I32" s="204"/>
      <c r="J32" s="204"/>
      <c r="K32" s="450">
        <v>0</v>
      </c>
      <c r="L32" s="204"/>
      <c r="M32" s="204"/>
      <c r="N32" s="204"/>
      <c r="O32" s="204"/>
    </row>
    <row r="33" spans="1:15" ht="13.5" x14ac:dyDescent="0.2">
      <c r="A33" s="204"/>
      <c r="B33" s="204"/>
      <c r="C33" s="447" t="s">
        <v>1074</v>
      </c>
      <c r="D33" s="448">
        <v>0</v>
      </c>
      <c r="E33" s="449" t="s">
        <v>1070</v>
      </c>
      <c r="F33" s="542">
        <f>ROUND((SUM(BG98:BG99)+SUM(BG117:BG227)), 2)</f>
        <v>0</v>
      </c>
      <c r="G33" s="529"/>
      <c r="H33" s="529"/>
      <c r="I33" s="204"/>
      <c r="J33" s="204"/>
      <c r="K33" s="450">
        <v>0</v>
      </c>
      <c r="L33" s="204"/>
      <c r="M33" s="204"/>
      <c r="N33" s="204"/>
      <c r="O33" s="204"/>
    </row>
    <row r="34" spans="1:15" x14ac:dyDescent="0.2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</row>
    <row r="35" spans="1:15" ht="18" x14ac:dyDescent="0.2">
      <c r="A35" s="210"/>
      <c r="B35" s="451" t="s">
        <v>1075</v>
      </c>
      <c r="C35" s="452"/>
      <c r="D35" s="452"/>
      <c r="E35" s="453" t="s">
        <v>1076</v>
      </c>
      <c r="F35" s="454" t="s">
        <v>1077</v>
      </c>
      <c r="G35" s="452"/>
      <c r="H35" s="452"/>
      <c r="I35" s="452"/>
      <c r="J35" s="455">
        <f>SUM(K27:K33)</f>
        <v>0</v>
      </c>
      <c r="K35" s="455"/>
      <c r="L35" s="455"/>
      <c r="M35" s="455"/>
      <c r="N35" s="456"/>
      <c r="O35" s="210"/>
    </row>
    <row r="36" spans="1:15" x14ac:dyDescent="0.2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</row>
    <row r="37" spans="1:15" x14ac:dyDescent="0.2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</row>
    <row r="38" spans="1:15" x14ac:dyDescent="0.2">
      <c r="A38" s="439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</row>
    <row r="39" spans="1:15" x14ac:dyDescent="0.2">
      <c r="A39" s="439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</row>
    <row r="40" spans="1:15" x14ac:dyDescent="0.2">
      <c r="A40" s="439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</row>
    <row r="41" spans="1:15" x14ac:dyDescent="0.2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</row>
    <row r="42" spans="1:15" x14ac:dyDescent="0.2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</row>
    <row r="43" spans="1:15" x14ac:dyDescent="0.2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</row>
    <row r="44" spans="1:15" x14ac:dyDescent="0.2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</row>
    <row r="45" spans="1:15" x14ac:dyDescent="0.2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</row>
    <row r="46" spans="1:15" x14ac:dyDescent="0.2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</row>
    <row r="47" spans="1:15" ht="15" x14ac:dyDescent="0.2">
      <c r="A47" s="204"/>
      <c r="B47" s="457" t="s">
        <v>11</v>
      </c>
      <c r="C47" s="441"/>
      <c r="D47" s="441"/>
      <c r="E47" s="441"/>
      <c r="F47" s="458"/>
      <c r="G47" s="204"/>
      <c r="H47" s="457" t="s">
        <v>1078</v>
      </c>
      <c r="I47" s="441"/>
      <c r="J47" s="441"/>
      <c r="K47" s="441"/>
      <c r="L47" s="441"/>
      <c r="M47" s="441"/>
      <c r="N47" s="458"/>
      <c r="O47" s="204"/>
    </row>
    <row r="48" spans="1:15" x14ac:dyDescent="0.2">
      <c r="A48" s="439"/>
      <c r="B48" s="459"/>
      <c r="C48" s="439"/>
      <c r="D48" s="439"/>
      <c r="E48" s="439"/>
      <c r="F48" s="460"/>
      <c r="G48" s="439"/>
      <c r="H48" s="459"/>
      <c r="I48" s="439"/>
      <c r="J48" s="439"/>
      <c r="K48" s="439"/>
      <c r="L48" s="439"/>
      <c r="M48" s="439"/>
      <c r="N48" s="460"/>
      <c r="O48" s="439"/>
    </row>
    <row r="49" spans="1:15" x14ac:dyDescent="0.2">
      <c r="A49" s="439"/>
      <c r="B49" s="459"/>
      <c r="C49" s="439"/>
      <c r="D49" s="439"/>
      <c r="E49" s="439"/>
      <c r="F49" s="460"/>
      <c r="G49" s="439"/>
      <c r="H49" s="459"/>
      <c r="I49" s="439"/>
      <c r="J49" s="439"/>
      <c r="K49" s="439"/>
      <c r="L49" s="439"/>
      <c r="M49" s="439"/>
      <c r="N49" s="460"/>
      <c r="O49" s="439"/>
    </row>
    <row r="50" spans="1:15" x14ac:dyDescent="0.2">
      <c r="A50" s="439"/>
      <c r="B50" s="459"/>
      <c r="C50" s="439"/>
      <c r="D50" s="439"/>
      <c r="E50" s="439"/>
      <c r="F50" s="460"/>
      <c r="G50" s="439"/>
      <c r="H50" s="459"/>
      <c r="I50" s="439"/>
      <c r="J50" s="439"/>
      <c r="K50" s="439"/>
      <c r="L50" s="439"/>
      <c r="M50" s="439"/>
      <c r="N50" s="460"/>
      <c r="O50" s="439"/>
    </row>
    <row r="51" spans="1:15" x14ac:dyDescent="0.2">
      <c r="A51" s="439"/>
      <c r="B51" s="459"/>
      <c r="C51" s="439"/>
      <c r="D51" s="439"/>
      <c r="E51" s="439"/>
      <c r="F51" s="460"/>
      <c r="G51" s="439"/>
      <c r="H51" s="459"/>
      <c r="I51" s="439"/>
      <c r="J51" s="439"/>
      <c r="K51" s="439"/>
      <c r="L51" s="439"/>
      <c r="M51" s="439"/>
      <c r="N51" s="460"/>
      <c r="O51" s="439"/>
    </row>
    <row r="52" spans="1:15" x14ac:dyDescent="0.2">
      <c r="A52" s="439"/>
      <c r="B52" s="459"/>
      <c r="C52" s="439"/>
      <c r="D52" s="439"/>
      <c r="E52" s="439"/>
      <c r="F52" s="460"/>
      <c r="G52" s="439"/>
      <c r="H52" s="459"/>
      <c r="I52" s="439"/>
      <c r="J52" s="439"/>
      <c r="K52" s="439"/>
      <c r="L52" s="439"/>
      <c r="M52" s="439"/>
      <c r="N52" s="460"/>
      <c r="O52" s="439"/>
    </row>
    <row r="53" spans="1:15" x14ac:dyDescent="0.2">
      <c r="A53" s="439"/>
      <c r="B53" s="459"/>
      <c r="C53" s="439"/>
      <c r="D53" s="439"/>
      <c r="E53" s="439"/>
      <c r="F53" s="460"/>
      <c r="G53" s="439"/>
      <c r="H53" s="459"/>
      <c r="I53" s="439"/>
      <c r="J53" s="439"/>
      <c r="K53" s="439"/>
      <c r="L53" s="439"/>
      <c r="M53" s="439"/>
      <c r="N53" s="460"/>
      <c r="O53" s="439"/>
    </row>
    <row r="54" spans="1:15" x14ac:dyDescent="0.2">
      <c r="A54" s="439"/>
      <c r="B54" s="459"/>
      <c r="C54" s="439"/>
      <c r="D54" s="439"/>
      <c r="E54" s="439"/>
      <c r="F54" s="460"/>
      <c r="G54" s="439"/>
      <c r="H54" s="459"/>
      <c r="I54" s="439"/>
      <c r="J54" s="439"/>
      <c r="K54" s="439"/>
      <c r="L54" s="439"/>
      <c r="M54" s="439"/>
      <c r="N54" s="460"/>
      <c r="O54" s="439"/>
    </row>
    <row r="55" spans="1:15" x14ac:dyDescent="0.2">
      <c r="A55" s="439"/>
      <c r="B55" s="459"/>
      <c r="C55" s="439"/>
      <c r="D55" s="439"/>
      <c r="E55" s="439"/>
      <c r="F55" s="460"/>
      <c r="G55" s="439"/>
      <c r="H55" s="459"/>
      <c r="I55" s="439"/>
      <c r="J55" s="439"/>
      <c r="K55" s="439"/>
      <c r="L55" s="439"/>
      <c r="M55" s="439"/>
      <c r="N55" s="460"/>
      <c r="O55" s="439"/>
    </row>
    <row r="56" spans="1:15" ht="15" x14ac:dyDescent="0.2">
      <c r="A56" s="204"/>
      <c r="B56" s="461" t="s">
        <v>1079</v>
      </c>
      <c r="C56" s="462"/>
      <c r="D56" s="462"/>
      <c r="E56" s="463" t="s">
        <v>1080</v>
      </c>
      <c r="F56" s="464"/>
      <c r="G56" s="204"/>
      <c r="H56" s="461" t="s">
        <v>1079</v>
      </c>
      <c r="I56" s="462"/>
      <c r="J56" s="462"/>
      <c r="K56" s="462"/>
      <c r="L56" s="463" t="s">
        <v>1080</v>
      </c>
      <c r="M56" s="462"/>
      <c r="N56" s="464"/>
      <c r="O56" s="204"/>
    </row>
    <row r="57" spans="1:15" x14ac:dyDescent="0.2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</row>
    <row r="58" spans="1:15" ht="15" x14ac:dyDescent="0.2">
      <c r="A58" s="204"/>
      <c r="B58" s="457" t="s">
        <v>1081</v>
      </c>
      <c r="C58" s="441"/>
      <c r="D58" s="441"/>
      <c r="E58" s="441"/>
      <c r="F58" s="458"/>
      <c r="G58" s="204"/>
      <c r="H58" s="457" t="s">
        <v>1082</v>
      </c>
      <c r="I58" s="441"/>
      <c r="J58" s="441"/>
      <c r="K58" s="441"/>
      <c r="L58" s="441"/>
      <c r="M58" s="441"/>
      <c r="N58" s="458"/>
      <c r="O58" s="204"/>
    </row>
    <row r="59" spans="1:15" x14ac:dyDescent="0.2">
      <c r="A59" s="439"/>
      <c r="B59" s="459"/>
      <c r="C59" s="439"/>
      <c r="D59" s="439"/>
      <c r="E59" s="439"/>
      <c r="F59" s="460"/>
      <c r="G59" s="439"/>
      <c r="H59" s="459"/>
      <c r="I59" s="439"/>
      <c r="J59" s="439"/>
      <c r="K59" s="439"/>
      <c r="L59" s="439"/>
      <c r="M59" s="439"/>
      <c r="N59" s="460"/>
      <c r="O59" s="439"/>
    </row>
    <row r="60" spans="1:15" x14ac:dyDescent="0.2">
      <c r="A60" s="439"/>
      <c r="B60" s="459"/>
      <c r="C60" s="439"/>
      <c r="D60" s="439"/>
      <c r="E60" s="439"/>
      <c r="F60" s="460"/>
      <c r="G60" s="439"/>
      <c r="H60" s="459"/>
      <c r="I60" s="439"/>
      <c r="J60" s="439"/>
      <c r="K60" s="439"/>
      <c r="L60" s="439"/>
      <c r="M60" s="439"/>
      <c r="N60" s="460"/>
      <c r="O60" s="439"/>
    </row>
    <row r="61" spans="1:15" x14ac:dyDescent="0.2">
      <c r="A61" s="439"/>
      <c r="B61" s="459"/>
      <c r="C61" s="439"/>
      <c r="D61" s="439"/>
      <c r="E61" s="439"/>
      <c r="F61" s="460"/>
      <c r="G61" s="439"/>
      <c r="H61" s="459"/>
      <c r="I61" s="439"/>
      <c r="J61" s="439"/>
      <c r="K61" s="439"/>
      <c r="L61" s="439"/>
      <c r="M61" s="439"/>
      <c r="N61" s="460"/>
      <c r="O61" s="439"/>
    </row>
    <row r="62" spans="1:15" x14ac:dyDescent="0.2">
      <c r="A62" s="439"/>
      <c r="B62" s="459"/>
      <c r="C62" s="439"/>
      <c r="D62" s="439"/>
      <c r="E62" s="439"/>
      <c r="F62" s="460"/>
      <c r="G62" s="439"/>
      <c r="H62" s="459"/>
      <c r="I62" s="439"/>
      <c r="J62" s="439"/>
      <c r="K62" s="439"/>
      <c r="L62" s="439"/>
      <c r="M62" s="439"/>
      <c r="N62" s="460"/>
      <c r="O62" s="439"/>
    </row>
    <row r="63" spans="1:15" x14ac:dyDescent="0.2">
      <c r="A63" s="439"/>
      <c r="B63" s="459"/>
      <c r="C63" s="439"/>
      <c r="D63" s="439"/>
      <c r="E63" s="439"/>
      <c r="F63" s="460"/>
      <c r="G63" s="439"/>
      <c r="H63" s="459"/>
      <c r="I63" s="439"/>
      <c r="J63" s="439"/>
      <c r="K63" s="439"/>
      <c r="L63" s="439"/>
      <c r="M63" s="439"/>
      <c r="N63" s="460"/>
      <c r="O63" s="439"/>
    </row>
    <row r="64" spans="1:15" x14ac:dyDescent="0.2">
      <c r="A64" s="439"/>
      <c r="B64" s="459"/>
      <c r="C64" s="439"/>
      <c r="D64" s="439"/>
      <c r="E64" s="439"/>
      <c r="F64" s="460"/>
      <c r="G64" s="439"/>
      <c r="H64" s="459"/>
      <c r="I64" s="439"/>
      <c r="J64" s="439"/>
      <c r="K64" s="439"/>
      <c r="L64" s="439"/>
      <c r="M64" s="439"/>
      <c r="N64" s="460"/>
      <c r="O64" s="439"/>
    </row>
    <row r="65" spans="1:15" x14ac:dyDescent="0.2">
      <c r="A65" s="439"/>
      <c r="B65" s="459"/>
      <c r="C65" s="439"/>
      <c r="D65" s="439"/>
      <c r="E65" s="439"/>
      <c r="F65" s="460"/>
      <c r="G65" s="439"/>
      <c r="H65" s="459"/>
      <c r="I65" s="439"/>
      <c r="J65" s="439"/>
      <c r="K65" s="439"/>
      <c r="L65" s="439"/>
      <c r="M65" s="439"/>
      <c r="N65" s="460"/>
      <c r="O65" s="439"/>
    </row>
    <row r="66" spans="1:15" x14ac:dyDescent="0.2">
      <c r="A66" s="439"/>
      <c r="B66" s="459"/>
      <c r="C66" s="439"/>
      <c r="D66" s="439"/>
      <c r="E66" s="439"/>
      <c r="F66" s="460"/>
      <c r="G66" s="439"/>
      <c r="H66" s="459"/>
      <c r="I66" s="439"/>
      <c r="J66" s="439"/>
      <c r="K66" s="439"/>
      <c r="L66" s="439"/>
      <c r="M66" s="439"/>
      <c r="N66" s="460"/>
      <c r="O66" s="439"/>
    </row>
    <row r="67" spans="1:15" ht="15" x14ac:dyDescent="0.2">
      <c r="A67" s="204"/>
      <c r="B67" s="461" t="s">
        <v>1079</v>
      </c>
      <c r="C67" s="462"/>
      <c r="D67" s="462"/>
      <c r="E67" s="463" t="s">
        <v>1080</v>
      </c>
      <c r="F67" s="464"/>
      <c r="G67" s="204"/>
      <c r="H67" s="461" t="s">
        <v>1079</v>
      </c>
      <c r="I67" s="462"/>
      <c r="J67" s="462"/>
      <c r="K67" s="462"/>
      <c r="L67" s="463" t="s">
        <v>1080</v>
      </c>
      <c r="M67" s="462"/>
      <c r="N67" s="464"/>
      <c r="O67" s="204"/>
    </row>
    <row r="68" spans="1:15" x14ac:dyDescent="0.2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</row>
    <row r="72" spans="1:15" x14ac:dyDescent="0.2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</row>
    <row r="73" spans="1:15" ht="21" x14ac:dyDescent="0.2">
      <c r="A73" s="538" t="s">
        <v>1083</v>
      </c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</row>
    <row r="74" spans="1:15" x14ac:dyDescent="0.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</row>
    <row r="75" spans="1:15" ht="15" x14ac:dyDescent="0.2">
      <c r="A75" s="206" t="s">
        <v>319</v>
      </c>
      <c r="B75" s="204"/>
      <c r="C75" s="204"/>
      <c r="D75" s="526">
        <f>D3</f>
        <v>0</v>
      </c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204"/>
    </row>
    <row r="76" spans="1:15" ht="18" x14ac:dyDescent="0.2">
      <c r="A76" s="465" t="s">
        <v>293</v>
      </c>
      <c r="B76" s="204"/>
      <c r="C76" s="204"/>
      <c r="D76" s="528" t="str">
        <f>D4</f>
        <v>01 - Silnoproudá elektroinstalace - gastro</v>
      </c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204"/>
    </row>
    <row r="77" spans="1:15" x14ac:dyDescent="0.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</row>
    <row r="78" spans="1:15" ht="15" x14ac:dyDescent="0.2">
      <c r="A78" s="206" t="s">
        <v>294</v>
      </c>
      <c r="B78" s="204"/>
      <c r="C78" s="204"/>
      <c r="D78" s="207" t="str">
        <f>D6</f>
        <v>5. května 51, Praha 4</v>
      </c>
      <c r="E78" s="204"/>
      <c r="F78" s="204"/>
      <c r="G78" s="204"/>
      <c r="H78" s="204"/>
      <c r="I78" s="206" t="s">
        <v>295</v>
      </c>
      <c r="J78" s="204"/>
      <c r="K78" s="541" t="str">
        <f>IF(M6="","",M6)</f>
        <v/>
      </c>
      <c r="L78" s="541"/>
      <c r="M78" s="541"/>
      <c r="N78" s="541"/>
      <c r="O78" s="204"/>
    </row>
    <row r="79" spans="1:15" x14ac:dyDescent="0.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</row>
    <row r="80" spans="1:15" ht="15" x14ac:dyDescent="0.2">
      <c r="A80" s="206" t="s">
        <v>1053</v>
      </c>
      <c r="B80" s="204"/>
      <c r="C80" s="204"/>
      <c r="D80" s="207" t="str">
        <f>C9</f>
        <v>VOŠZ a SZŠ</v>
      </c>
      <c r="E80" s="204"/>
      <c r="F80" s="204"/>
      <c r="G80" s="204"/>
      <c r="H80" s="204"/>
      <c r="I80" s="206" t="s">
        <v>297</v>
      </c>
      <c r="J80" s="204"/>
      <c r="K80" s="537" t="str">
        <f>C15</f>
        <v>Ing. Tomáš Bachtík</v>
      </c>
      <c r="L80" s="537"/>
      <c r="M80" s="537"/>
      <c r="N80" s="537"/>
      <c r="O80" s="537"/>
    </row>
    <row r="81" spans="1:15" ht="15" x14ac:dyDescent="0.2">
      <c r="A81" s="206" t="s">
        <v>1058</v>
      </c>
      <c r="B81" s="204"/>
      <c r="C81" s="204"/>
      <c r="D81" s="207" t="str">
        <f>IF(C12="","",C12)</f>
        <v/>
      </c>
      <c r="E81" s="204"/>
      <c r="F81" s="204"/>
      <c r="G81" s="204"/>
      <c r="H81" s="204"/>
      <c r="I81" s="206" t="s">
        <v>1062</v>
      </c>
      <c r="J81" s="204"/>
      <c r="K81" s="537" t="str">
        <f>C18</f>
        <v>Stanislav Zelený</v>
      </c>
      <c r="L81" s="537"/>
      <c r="M81" s="537"/>
      <c r="N81" s="537"/>
      <c r="O81" s="537"/>
    </row>
    <row r="82" spans="1:15" x14ac:dyDescent="0.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</row>
    <row r="83" spans="1:15" ht="15" x14ac:dyDescent="0.2">
      <c r="A83" s="549" t="s">
        <v>1084</v>
      </c>
      <c r="B83" s="550"/>
      <c r="C83" s="550"/>
      <c r="D83" s="550"/>
      <c r="E83" s="550"/>
      <c r="F83" s="210"/>
      <c r="G83" s="210"/>
      <c r="H83" s="210"/>
      <c r="I83" s="210"/>
      <c r="J83" s="210"/>
      <c r="K83" s="210"/>
      <c r="L83" s="549" t="s">
        <v>300</v>
      </c>
      <c r="M83" s="550"/>
      <c r="N83" s="550"/>
      <c r="O83" s="550"/>
    </row>
    <row r="84" spans="1:15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1:15" ht="18" x14ac:dyDescent="0.2">
      <c r="A85" s="213" t="s">
        <v>1085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14">
        <f>L117</f>
        <v>0</v>
      </c>
      <c r="M85" s="466"/>
      <c r="N85" s="466"/>
      <c r="O85" s="466"/>
    </row>
    <row r="86" spans="1:15" ht="18" x14ac:dyDescent="0.2">
      <c r="A86" s="216"/>
      <c r="B86" s="467" t="s">
        <v>302</v>
      </c>
      <c r="C86" s="216"/>
      <c r="D86" s="216"/>
      <c r="E86" s="216"/>
      <c r="F86" s="216"/>
      <c r="G86" s="216"/>
      <c r="H86" s="216"/>
      <c r="I86" s="216"/>
      <c r="J86" s="216"/>
      <c r="K86" s="216"/>
      <c r="L86" s="468">
        <f>L118</f>
        <v>0</v>
      </c>
      <c r="M86" s="216"/>
      <c r="N86" s="216"/>
      <c r="O86" s="216"/>
    </row>
    <row r="87" spans="1:15" ht="18" x14ac:dyDescent="0.2">
      <c r="A87" s="222"/>
      <c r="B87" s="469" t="s">
        <v>1086</v>
      </c>
      <c r="C87" s="222"/>
      <c r="D87" s="222"/>
      <c r="E87" s="222"/>
      <c r="F87" s="222"/>
      <c r="G87" s="222"/>
      <c r="H87" s="222"/>
      <c r="I87" s="222"/>
      <c r="J87" s="222"/>
      <c r="K87" s="222"/>
      <c r="L87" s="468">
        <f>L119</f>
        <v>0</v>
      </c>
      <c r="M87" s="216"/>
      <c r="N87" s="216"/>
      <c r="O87" s="216"/>
    </row>
    <row r="88" spans="1:15" ht="18" x14ac:dyDescent="0.2">
      <c r="A88" s="222"/>
      <c r="B88" s="469" t="s">
        <v>1087</v>
      </c>
      <c r="C88" s="222"/>
      <c r="D88" s="222"/>
      <c r="E88" s="222"/>
      <c r="F88" s="222"/>
      <c r="G88" s="222"/>
      <c r="H88" s="222"/>
      <c r="I88" s="222"/>
      <c r="J88" s="222"/>
      <c r="K88" s="222"/>
      <c r="L88" s="468">
        <f>L125</f>
        <v>0</v>
      </c>
      <c r="M88" s="216"/>
      <c r="N88" s="216"/>
      <c r="O88" s="216"/>
    </row>
    <row r="89" spans="1:15" ht="18" x14ac:dyDescent="0.2">
      <c r="A89" s="216"/>
      <c r="B89" s="467" t="s">
        <v>306</v>
      </c>
      <c r="C89" s="216"/>
      <c r="D89" s="216"/>
      <c r="E89" s="216"/>
      <c r="F89" s="216"/>
      <c r="G89" s="216"/>
      <c r="H89" s="216"/>
      <c r="I89" s="216"/>
      <c r="J89" s="216"/>
      <c r="K89" s="216"/>
      <c r="L89" s="468">
        <f>L130</f>
        <v>0</v>
      </c>
      <c r="M89" s="216"/>
      <c r="N89" s="216"/>
      <c r="O89" s="216"/>
    </row>
    <row r="90" spans="1:15" ht="18" x14ac:dyDescent="0.2">
      <c r="A90" s="222"/>
      <c r="B90" s="469" t="s">
        <v>1088</v>
      </c>
      <c r="C90" s="222"/>
      <c r="D90" s="222"/>
      <c r="E90" s="222"/>
      <c r="F90" s="222"/>
      <c r="G90" s="222"/>
      <c r="H90" s="222"/>
      <c r="I90" s="222"/>
      <c r="J90" s="222"/>
      <c r="K90" s="222"/>
      <c r="L90" s="468">
        <f>L131</f>
        <v>0</v>
      </c>
      <c r="M90" s="216"/>
      <c r="N90" s="216"/>
      <c r="O90" s="216"/>
    </row>
    <row r="91" spans="1:15" ht="18" x14ac:dyDescent="0.2">
      <c r="A91" s="216"/>
      <c r="B91" s="467" t="s">
        <v>1089</v>
      </c>
      <c r="C91" s="216"/>
      <c r="D91" s="216"/>
      <c r="E91" s="216"/>
      <c r="F91" s="216"/>
      <c r="G91" s="216"/>
      <c r="H91" s="216"/>
      <c r="I91" s="216"/>
      <c r="J91" s="216"/>
      <c r="K91" s="216"/>
      <c r="L91" s="468">
        <f>L207</f>
        <v>0</v>
      </c>
      <c r="M91" s="216"/>
      <c r="N91" s="216"/>
      <c r="O91" s="216"/>
    </row>
    <row r="92" spans="1:15" ht="18" x14ac:dyDescent="0.2">
      <c r="A92" s="222"/>
      <c r="B92" s="469" t="s">
        <v>1090</v>
      </c>
      <c r="C92" s="222"/>
      <c r="D92" s="222"/>
      <c r="E92" s="222"/>
      <c r="F92" s="222"/>
      <c r="G92" s="222"/>
      <c r="H92" s="222"/>
      <c r="I92" s="222"/>
      <c r="J92" s="222"/>
      <c r="K92" s="222"/>
      <c r="L92" s="468">
        <f>L208</f>
        <v>0</v>
      </c>
      <c r="M92" s="216"/>
      <c r="N92" s="216"/>
      <c r="O92" s="216"/>
    </row>
    <row r="93" spans="1:15" ht="18" x14ac:dyDescent="0.2">
      <c r="A93" s="216"/>
      <c r="B93" s="467" t="s">
        <v>314</v>
      </c>
      <c r="C93" s="216"/>
      <c r="D93" s="216"/>
      <c r="E93" s="216"/>
      <c r="F93" s="216"/>
      <c r="G93" s="216"/>
      <c r="H93" s="216"/>
      <c r="I93" s="216"/>
      <c r="J93" s="216"/>
      <c r="K93" s="216"/>
      <c r="L93" s="468">
        <f>L213</f>
        <v>0</v>
      </c>
      <c r="M93" s="216"/>
      <c r="N93" s="216"/>
      <c r="O93" s="216"/>
    </row>
    <row r="94" spans="1:15" ht="18" x14ac:dyDescent="0.2">
      <c r="A94" s="216"/>
      <c r="B94" s="467" t="s">
        <v>315</v>
      </c>
      <c r="C94" s="216"/>
      <c r="D94" s="216"/>
      <c r="E94" s="216"/>
      <c r="F94" s="216"/>
      <c r="G94" s="216"/>
      <c r="H94" s="216"/>
      <c r="I94" s="216"/>
      <c r="J94" s="216"/>
      <c r="K94" s="216"/>
      <c r="L94" s="468">
        <f>L220</f>
        <v>0</v>
      </c>
      <c r="M94" s="216"/>
      <c r="N94" s="216"/>
      <c r="O94" s="216"/>
    </row>
    <row r="95" spans="1:15" ht="18" x14ac:dyDescent="0.2">
      <c r="A95" s="222"/>
      <c r="B95" s="469" t="s">
        <v>316</v>
      </c>
      <c r="C95" s="222"/>
      <c r="D95" s="222"/>
      <c r="E95" s="222"/>
      <c r="F95" s="222"/>
      <c r="G95" s="222"/>
      <c r="H95" s="222"/>
      <c r="I95" s="222"/>
      <c r="J95" s="222"/>
      <c r="K95" s="222"/>
      <c r="L95" s="468">
        <f>L221</f>
        <v>0</v>
      </c>
      <c r="M95" s="216"/>
      <c r="N95" s="216"/>
      <c r="O95" s="216"/>
    </row>
    <row r="96" spans="1:15" ht="18" x14ac:dyDescent="0.2">
      <c r="A96" s="222"/>
      <c r="B96" s="469" t="s">
        <v>317</v>
      </c>
      <c r="C96" s="222"/>
      <c r="D96" s="222"/>
      <c r="E96" s="222"/>
      <c r="F96" s="222"/>
      <c r="G96" s="222"/>
      <c r="H96" s="222"/>
      <c r="I96" s="222"/>
      <c r="J96" s="222"/>
      <c r="K96" s="222"/>
      <c r="L96" s="468">
        <f>L225</f>
        <v>0</v>
      </c>
      <c r="M96" s="216"/>
      <c r="N96" s="216"/>
      <c r="O96" s="216"/>
    </row>
    <row r="97" spans="1:15" x14ac:dyDescent="0.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1:15" ht="18" x14ac:dyDescent="0.2">
      <c r="A98" s="213" t="s">
        <v>1091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466">
        <v>0</v>
      </c>
      <c r="M98" s="470"/>
      <c r="N98" s="470"/>
      <c r="O98" s="470"/>
    </row>
    <row r="99" spans="1:15" x14ac:dyDescent="0.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1:15" ht="18" x14ac:dyDescent="0.2">
      <c r="A100" s="471" t="s">
        <v>1092</v>
      </c>
      <c r="B100" s="210"/>
      <c r="C100" s="210"/>
      <c r="D100" s="210"/>
      <c r="E100" s="210"/>
      <c r="F100" s="210"/>
      <c r="G100" s="210"/>
      <c r="H100" s="210"/>
      <c r="I100" s="210"/>
      <c r="J100" s="472">
        <f>ROUND(SUM(L85+L98),2)</f>
        <v>0</v>
      </c>
      <c r="K100" s="472"/>
      <c r="L100" s="472"/>
      <c r="M100" s="472"/>
      <c r="N100" s="472"/>
      <c r="O100" s="472"/>
    </row>
    <row r="101" spans="1:15" x14ac:dyDescent="0.2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</row>
    <row r="105" spans="1:15" x14ac:dyDescent="0.2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</row>
    <row r="106" spans="1:15" ht="21" x14ac:dyDescent="0.2">
      <c r="A106" s="538" t="s">
        <v>1093</v>
      </c>
      <c r="B106" s="529"/>
      <c r="C106" s="529"/>
      <c r="D106" s="529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29"/>
    </row>
    <row r="107" spans="1:15" x14ac:dyDescent="0.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</row>
    <row r="108" spans="1:15" ht="15" x14ac:dyDescent="0.2">
      <c r="A108" s="206" t="s">
        <v>319</v>
      </c>
      <c r="B108" s="204"/>
      <c r="C108" s="204"/>
      <c r="D108" s="526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204"/>
    </row>
    <row r="109" spans="1:15" ht="18" x14ac:dyDescent="0.2">
      <c r="A109" s="465" t="s">
        <v>293</v>
      </c>
      <c r="B109" s="204"/>
      <c r="C109" s="204"/>
      <c r="D109" s="528" t="str">
        <f>D4</f>
        <v>01 - Silnoproudá elektroinstalace - gastro</v>
      </c>
      <c r="E109" s="529"/>
      <c r="F109" s="529"/>
      <c r="G109" s="529"/>
      <c r="H109" s="529"/>
      <c r="I109" s="529"/>
      <c r="J109" s="529"/>
      <c r="K109" s="529"/>
      <c r="L109" s="529"/>
      <c r="M109" s="529"/>
      <c r="N109" s="529"/>
      <c r="O109" s="204"/>
    </row>
    <row r="110" spans="1:15" x14ac:dyDescent="0.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</row>
    <row r="111" spans="1:15" ht="15" x14ac:dyDescent="0.2">
      <c r="A111" s="206" t="s">
        <v>294</v>
      </c>
      <c r="B111" s="204"/>
      <c r="C111" s="204"/>
      <c r="D111" s="207" t="str">
        <f>D6</f>
        <v>5. května 51, Praha 4</v>
      </c>
      <c r="E111" s="204"/>
      <c r="F111" s="204"/>
      <c r="G111" s="204"/>
      <c r="H111" s="204"/>
      <c r="I111" s="206" t="s">
        <v>295</v>
      </c>
      <c r="J111" s="204"/>
      <c r="K111" s="541"/>
      <c r="L111" s="541"/>
      <c r="M111" s="541"/>
      <c r="N111" s="541"/>
      <c r="O111" s="204"/>
    </row>
    <row r="112" spans="1:15" x14ac:dyDescent="0.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</row>
    <row r="113" spans="1:15" ht="15" x14ac:dyDescent="0.2">
      <c r="A113" s="206" t="s">
        <v>1053</v>
      </c>
      <c r="B113" s="204"/>
      <c r="C113" s="204"/>
      <c r="D113" s="207" t="str">
        <f>C9</f>
        <v>VOŠZ a SZŠ</v>
      </c>
      <c r="E113" s="204"/>
      <c r="F113" s="204"/>
      <c r="G113" s="204"/>
      <c r="H113" s="204"/>
      <c r="I113" s="206" t="s">
        <v>297</v>
      </c>
      <c r="J113" s="204"/>
      <c r="K113" s="537" t="str">
        <f>C15</f>
        <v>Ing. Tomáš Bachtík</v>
      </c>
      <c r="L113" s="537"/>
      <c r="M113" s="537"/>
      <c r="N113" s="537"/>
      <c r="O113" s="537"/>
    </row>
    <row r="114" spans="1:15" ht="15" x14ac:dyDescent="0.2">
      <c r="A114" s="206" t="s">
        <v>1058</v>
      </c>
      <c r="B114" s="204"/>
      <c r="C114" s="204"/>
      <c r="D114" s="207"/>
      <c r="E114" s="204"/>
      <c r="F114" s="204"/>
      <c r="G114" s="204"/>
      <c r="H114" s="204"/>
      <c r="I114" s="206" t="s">
        <v>1062</v>
      </c>
      <c r="J114" s="204"/>
      <c r="K114" s="537" t="str">
        <f>C18</f>
        <v>Stanislav Zelený</v>
      </c>
      <c r="L114" s="537"/>
      <c r="M114" s="537"/>
      <c r="N114" s="537"/>
      <c r="O114" s="537"/>
    </row>
    <row r="115" spans="1:15" x14ac:dyDescent="0.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</row>
    <row r="116" spans="1:15" ht="30" x14ac:dyDescent="0.2">
      <c r="A116" s="239" t="s">
        <v>320</v>
      </c>
      <c r="B116" s="240" t="s">
        <v>321</v>
      </c>
      <c r="C116" s="240" t="s">
        <v>322</v>
      </c>
      <c r="D116" s="543" t="s">
        <v>323</v>
      </c>
      <c r="E116" s="543"/>
      <c r="F116" s="543"/>
      <c r="G116" s="543"/>
      <c r="H116" s="240" t="s">
        <v>69</v>
      </c>
      <c r="I116" s="240" t="s">
        <v>324</v>
      </c>
      <c r="J116" s="240" t="s">
        <v>325</v>
      </c>
      <c r="K116" s="240"/>
      <c r="L116" s="240" t="s">
        <v>300</v>
      </c>
      <c r="M116" s="240"/>
      <c r="N116" s="240"/>
      <c r="O116" s="241"/>
    </row>
    <row r="117" spans="1:15" ht="18" x14ac:dyDescent="0.35">
      <c r="A117" s="473" t="s">
        <v>1066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474">
        <f>L118+L130+L207+L213+L220</f>
        <v>0</v>
      </c>
      <c r="M117" s="475"/>
      <c r="N117" s="475"/>
      <c r="O117" s="475"/>
    </row>
    <row r="118" spans="1:15" ht="18" x14ac:dyDescent="0.35">
      <c r="A118" s="476"/>
      <c r="B118" s="477" t="s">
        <v>302</v>
      </c>
      <c r="C118" s="477"/>
      <c r="D118" s="477"/>
      <c r="E118" s="477"/>
      <c r="F118" s="477"/>
      <c r="G118" s="477"/>
      <c r="H118" s="477"/>
      <c r="I118" s="477"/>
      <c r="J118" s="477"/>
      <c r="K118" s="477"/>
      <c r="L118" s="478">
        <f>L119+L125</f>
        <v>0</v>
      </c>
      <c r="M118" s="478"/>
      <c r="N118" s="478"/>
      <c r="O118" s="478"/>
    </row>
    <row r="119" spans="1:15" ht="15" x14ac:dyDescent="0.3">
      <c r="A119" s="476"/>
      <c r="B119" s="479" t="s">
        <v>1086</v>
      </c>
      <c r="C119" s="479"/>
      <c r="D119" s="479"/>
      <c r="E119" s="479"/>
      <c r="F119" s="479"/>
      <c r="G119" s="479"/>
      <c r="H119" s="479"/>
      <c r="I119" s="479"/>
      <c r="J119" s="479"/>
      <c r="K119" s="479"/>
      <c r="L119" s="480">
        <f>SUM(L120)</f>
        <v>0</v>
      </c>
      <c r="M119" s="480"/>
      <c r="N119" s="480"/>
      <c r="O119" s="480"/>
    </row>
    <row r="120" spans="1:15" ht="25.5" x14ac:dyDescent="0.2">
      <c r="A120" s="251" t="s">
        <v>74</v>
      </c>
      <c r="B120" s="251" t="s">
        <v>329</v>
      </c>
      <c r="C120" s="252" t="s">
        <v>1094</v>
      </c>
      <c r="D120" s="544" t="s">
        <v>1095</v>
      </c>
      <c r="E120" s="544"/>
      <c r="F120" s="544"/>
      <c r="G120" s="544"/>
      <c r="H120" s="254" t="s">
        <v>98</v>
      </c>
      <c r="I120" s="255">
        <v>48</v>
      </c>
      <c r="J120" s="481"/>
      <c r="K120" s="257"/>
      <c r="L120" s="257">
        <f>ROUND(J120*I120,2)</f>
        <v>0</v>
      </c>
      <c r="M120" s="257"/>
      <c r="N120" s="257"/>
      <c r="O120" s="257"/>
    </row>
    <row r="121" spans="1:15" ht="13.5" x14ac:dyDescent="0.2">
      <c r="A121" s="482"/>
      <c r="B121" s="482"/>
      <c r="C121" s="483" t="s">
        <v>341</v>
      </c>
      <c r="D121" s="545" t="s">
        <v>1096</v>
      </c>
      <c r="E121" s="546"/>
      <c r="F121" s="546"/>
      <c r="G121" s="546"/>
      <c r="H121" s="482"/>
      <c r="I121" s="484">
        <v>25</v>
      </c>
      <c r="J121" s="485"/>
      <c r="K121" s="482"/>
      <c r="L121" s="482"/>
      <c r="M121" s="482"/>
      <c r="N121" s="482"/>
      <c r="O121" s="482"/>
    </row>
    <row r="122" spans="1:15" ht="13.5" x14ac:dyDescent="0.2">
      <c r="A122" s="482"/>
      <c r="B122" s="482"/>
      <c r="C122" s="483" t="s">
        <v>341</v>
      </c>
      <c r="D122" s="547" t="s">
        <v>1097</v>
      </c>
      <c r="E122" s="548"/>
      <c r="F122" s="548"/>
      <c r="G122" s="548"/>
      <c r="H122" s="482"/>
      <c r="I122" s="484">
        <v>15</v>
      </c>
      <c r="J122" s="485"/>
      <c r="K122" s="482"/>
      <c r="L122" s="482"/>
      <c r="M122" s="482"/>
      <c r="N122" s="482"/>
      <c r="O122" s="482"/>
    </row>
    <row r="123" spans="1:15" ht="13.5" x14ac:dyDescent="0.2">
      <c r="A123" s="482"/>
      <c r="B123" s="482"/>
      <c r="C123" s="483" t="s">
        <v>341</v>
      </c>
      <c r="D123" s="547" t="s">
        <v>1098</v>
      </c>
      <c r="E123" s="548"/>
      <c r="F123" s="548"/>
      <c r="G123" s="548"/>
      <c r="H123" s="482"/>
      <c r="I123" s="484">
        <v>8</v>
      </c>
      <c r="J123" s="485"/>
      <c r="K123" s="482"/>
      <c r="L123" s="482"/>
      <c r="M123" s="482"/>
      <c r="N123" s="482"/>
      <c r="O123" s="482"/>
    </row>
    <row r="124" spans="1:15" ht="13.5" x14ac:dyDescent="0.2">
      <c r="A124" s="486"/>
      <c r="B124" s="486"/>
      <c r="C124" s="487" t="s">
        <v>341</v>
      </c>
      <c r="D124" s="554" t="s">
        <v>354</v>
      </c>
      <c r="E124" s="555"/>
      <c r="F124" s="555"/>
      <c r="G124" s="555"/>
      <c r="H124" s="486"/>
      <c r="I124" s="488">
        <v>48</v>
      </c>
      <c r="J124" s="489"/>
      <c r="K124" s="486"/>
      <c r="L124" s="486"/>
      <c r="M124" s="486"/>
      <c r="N124" s="486"/>
      <c r="O124" s="486"/>
    </row>
    <row r="125" spans="1:15" ht="15" x14ac:dyDescent="0.3">
      <c r="A125" s="476"/>
      <c r="B125" s="479" t="s">
        <v>1087</v>
      </c>
      <c r="C125" s="479"/>
      <c r="D125" s="479"/>
      <c r="E125" s="479"/>
      <c r="F125" s="479"/>
      <c r="G125" s="479"/>
      <c r="H125" s="479"/>
      <c r="I125" s="479"/>
      <c r="J125" s="490"/>
      <c r="K125" s="479"/>
      <c r="L125" s="257">
        <f>SUM(L126:L129)</f>
        <v>0</v>
      </c>
      <c r="M125" s="257"/>
      <c r="N125" s="257"/>
      <c r="O125" s="257"/>
    </row>
    <row r="126" spans="1:15" ht="25.5" x14ac:dyDescent="0.2">
      <c r="A126" s="251" t="s">
        <v>89</v>
      </c>
      <c r="B126" s="251" t="s">
        <v>329</v>
      </c>
      <c r="C126" s="252" t="s">
        <v>1099</v>
      </c>
      <c r="D126" s="544" t="s">
        <v>1100</v>
      </c>
      <c r="E126" s="544"/>
      <c r="F126" s="544"/>
      <c r="G126" s="544"/>
      <c r="H126" s="254" t="s">
        <v>87</v>
      </c>
      <c r="I126" s="255">
        <v>32</v>
      </c>
      <c r="J126" s="481"/>
      <c r="K126" s="257"/>
      <c r="L126" s="257">
        <f>ROUND(J126*I126,2)</f>
        <v>0</v>
      </c>
      <c r="M126" s="257"/>
      <c r="N126" s="257"/>
      <c r="O126" s="257"/>
    </row>
    <row r="127" spans="1:15" ht="25.5" x14ac:dyDescent="0.2">
      <c r="A127" s="251" t="s">
        <v>83</v>
      </c>
      <c r="B127" s="251" t="s">
        <v>329</v>
      </c>
      <c r="C127" s="252" t="s">
        <v>1101</v>
      </c>
      <c r="D127" s="544" t="s">
        <v>1102</v>
      </c>
      <c r="E127" s="544"/>
      <c r="F127" s="544"/>
      <c r="G127" s="544"/>
      <c r="H127" s="254" t="s">
        <v>210</v>
      </c>
      <c r="I127" s="255">
        <v>125</v>
      </c>
      <c r="J127" s="481"/>
      <c r="K127" s="257"/>
      <c r="L127" s="257">
        <f>ROUND(J127*I127,2)</f>
        <v>0</v>
      </c>
      <c r="M127" s="257"/>
      <c r="N127" s="257"/>
      <c r="O127" s="257"/>
    </row>
    <row r="128" spans="1:15" ht="25.5" x14ac:dyDescent="0.2">
      <c r="A128" s="251" t="s">
        <v>107</v>
      </c>
      <c r="B128" s="251" t="s">
        <v>329</v>
      </c>
      <c r="C128" s="252" t="s">
        <v>1103</v>
      </c>
      <c r="D128" s="544" t="s">
        <v>1104</v>
      </c>
      <c r="E128" s="544"/>
      <c r="F128" s="544"/>
      <c r="G128" s="544"/>
      <c r="H128" s="254" t="s">
        <v>210</v>
      </c>
      <c r="I128" s="255">
        <v>50</v>
      </c>
      <c r="J128" s="481"/>
      <c r="K128" s="257"/>
      <c r="L128" s="257">
        <f>ROUND(J128*I128,2)</f>
        <v>0</v>
      </c>
      <c r="M128" s="257"/>
      <c r="N128" s="257"/>
      <c r="O128" s="257"/>
    </row>
    <row r="129" spans="1:15" ht="25.5" x14ac:dyDescent="0.2">
      <c r="A129" s="251" t="s">
        <v>94</v>
      </c>
      <c r="B129" s="251" t="s">
        <v>329</v>
      </c>
      <c r="C129" s="252" t="s">
        <v>1105</v>
      </c>
      <c r="D129" s="544" t="s">
        <v>1106</v>
      </c>
      <c r="E129" s="544"/>
      <c r="F129" s="544"/>
      <c r="G129" s="544"/>
      <c r="H129" s="254" t="s">
        <v>210</v>
      </c>
      <c r="I129" s="255">
        <v>20</v>
      </c>
      <c r="J129" s="481"/>
      <c r="K129" s="257"/>
      <c r="L129" s="257">
        <f>ROUND(J129*I129,2)</f>
        <v>0</v>
      </c>
      <c r="M129" s="257"/>
      <c r="N129" s="257"/>
      <c r="O129" s="257"/>
    </row>
    <row r="130" spans="1:15" ht="18" x14ac:dyDescent="0.35">
      <c r="A130" s="476"/>
      <c r="B130" s="477" t="s">
        <v>306</v>
      </c>
      <c r="C130" s="477"/>
      <c r="D130" s="477"/>
      <c r="E130" s="477"/>
      <c r="F130" s="477"/>
      <c r="G130" s="477"/>
      <c r="H130" s="477"/>
      <c r="I130" s="477"/>
      <c r="J130" s="491"/>
      <c r="K130" s="477"/>
      <c r="L130" s="492">
        <f>L131</f>
        <v>0</v>
      </c>
      <c r="M130" s="493"/>
      <c r="N130" s="493"/>
      <c r="O130" s="493"/>
    </row>
    <row r="131" spans="1:15" ht="15" x14ac:dyDescent="0.3">
      <c r="A131" s="476"/>
      <c r="B131" s="479" t="s">
        <v>1088</v>
      </c>
      <c r="C131" s="479"/>
      <c r="D131" s="479"/>
      <c r="E131" s="479"/>
      <c r="F131" s="479"/>
      <c r="G131" s="479"/>
      <c r="H131" s="479"/>
      <c r="I131" s="479"/>
      <c r="J131" s="490"/>
      <c r="K131" s="479"/>
      <c r="L131" s="480">
        <f>SUM(L132:L206)</f>
        <v>0</v>
      </c>
      <c r="M131" s="225"/>
      <c r="N131" s="225"/>
      <c r="O131" s="225"/>
    </row>
    <row r="132" spans="1:15" ht="25.5" x14ac:dyDescent="0.2">
      <c r="A132" s="251" t="s">
        <v>361</v>
      </c>
      <c r="B132" s="251" t="s">
        <v>329</v>
      </c>
      <c r="C132" s="252" t="s">
        <v>1107</v>
      </c>
      <c r="D132" s="544" t="s">
        <v>1108</v>
      </c>
      <c r="E132" s="544"/>
      <c r="F132" s="544"/>
      <c r="G132" s="544"/>
      <c r="H132" s="254" t="s">
        <v>210</v>
      </c>
      <c r="I132" s="255">
        <v>50</v>
      </c>
      <c r="J132" s="481"/>
      <c r="K132" s="257"/>
      <c r="L132" s="257">
        <f>ROUND(J132*I132,2)</f>
        <v>0</v>
      </c>
      <c r="M132" s="257"/>
      <c r="N132" s="257"/>
      <c r="O132" s="257"/>
    </row>
    <row r="133" spans="1:15" ht="13.5" x14ac:dyDescent="0.2">
      <c r="A133" s="278" t="s">
        <v>367</v>
      </c>
      <c r="B133" s="278" t="s">
        <v>388</v>
      </c>
      <c r="C133" s="279" t="s">
        <v>1109</v>
      </c>
      <c r="D133" s="551" t="s">
        <v>1110</v>
      </c>
      <c r="E133" s="551"/>
      <c r="F133" s="551"/>
      <c r="G133" s="551"/>
      <c r="H133" s="281" t="s">
        <v>210</v>
      </c>
      <c r="I133" s="282">
        <v>50</v>
      </c>
      <c r="J133" s="481"/>
      <c r="K133" s="257"/>
      <c r="L133" s="257">
        <f>ROUND(J133*I133,2)</f>
        <v>0</v>
      </c>
      <c r="M133" s="257"/>
      <c r="N133" s="257"/>
      <c r="O133" s="257"/>
    </row>
    <row r="134" spans="1:15" x14ac:dyDescent="0.2">
      <c r="A134" s="204"/>
      <c r="B134" s="204"/>
      <c r="C134" s="204"/>
      <c r="D134" s="552" t="s">
        <v>1111</v>
      </c>
      <c r="E134" s="553"/>
      <c r="F134" s="553"/>
      <c r="G134" s="553"/>
      <c r="H134" s="204"/>
      <c r="I134" s="204"/>
      <c r="J134" s="481"/>
      <c r="K134" s="257"/>
      <c r="L134" s="257"/>
      <c r="M134" s="257"/>
      <c r="N134" s="257"/>
      <c r="O134" s="257"/>
    </row>
    <row r="135" spans="1:15" ht="25.5" x14ac:dyDescent="0.2">
      <c r="A135" s="251" t="s">
        <v>95</v>
      </c>
      <c r="B135" s="251" t="s">
        <v>329</v>
      </c>
      <c r="C135" s="252" t="s">
        <v>1112</v>
      </c>
      <c r="D135" s="544" t="s">
        <v>1113</v>
      </c>
      <c r="E135" s="544"/>
      <c r="F135" s="544"/>
      <c r="G135" s="544"/>
      <c r="H135" s="254" t="s">
        <v>210</v>
      </c>
      <c r="I135" s="255">
        <v>30</v>
      </c>
      <c r="J135" s="481"/>
      <c r="K135" s="257"/>
      <c r="L135" s="257">
        <f>ROUND(J135*I135,2)</f>
        <v>0</v>
      </c>
      <c r="M135" s="257"/>
      <c r="N135" s="257"/>
      <c r="O135" s="257"/>
    </row>
    <row r="136" spans="1:15" ht="13.5" x14ac:dyDescent="0.2">
      <c r="A136" s="278" t="s">
        <v>375</v>
      </c>
      <c r="B136" s="278" t="s">
        <v>388</v>
      </c>
      <c r="C136" s="279" t="s">
        <v>1114</v>
      </c>
      <c r="D136" s="551" t="s">
        <v>1115</v>
      </c>
      <c r="E136" s="551"/>
      <c r="F136" s="551"/>
      <c r="G136" s="551"/>
      <c r="H136" s="281" t="s">
        <v>210</v>
      </c>
      <c r="I136" s="282">
        <v>30</v>
      </c>
      <c r="J136" s="481"/>
      <c r="K136" s="257"/>
      <c r="L136" s="257">
        <f>ROUND(J136*I136,2)</f>
        <v>0</v>
      </c>
      <c r="M136" s="257"/>
      <c r="N136" s="257"/>
      <c r="O136" s="257"/>
    </row>
    <row r="137" spans="1:15" x14ac:dyDescent="0.2">
      <c r="A137" s="204"/>
      <c r="B137" s="204"/>
      <c r="C137" s="204"/>
      <c r="D137" s="552" t="s">
        <v>1116</v>
      </c>
      <c r="E137" s="553"/>
      <c r="F137" s="553"/>
      <c r="G137" s="553"/>
      <c r="H137" s="204"/>
      <c r="I137" s="204"/>
      <c r="J137" s="481"/>
      <c r="K137" s="257"/>
      <c r="L137" s="257"/>
      <c r="M137" s="257"/>
      <c r="N137" s="257"/>
      <c r="O137" s="257"/>
    </row>
    <row r="138" spans="1:15" ht="25.5" x14ac:dyDescent="0.2">
      <c r="A138" s="251" t="s">
        <v>380</v>
      </c>
      <c r="B138" s="251" t="s">
        <v>329</v>
      </c>
      <c r="C138" s="252" t="s">
        <v>1117</v>
      </c>
      <c r="D138" s="544" t="s">
        <v>1118</v>
      </c>
      <c r="E138" s="544"/>
      <c r="F138" s="544"/>
      <c r="G138" s="544"/>
      <c r="H138" s="254" t="s">
        <v>87</v>
      </c>
      <c r="I138" s="255">
        <v>3</v>
      </c>
      <c r="J138" s="481"/>
      <c r="K138" s="257"/>
      <c r="L138" s="257">
        <f>ROUND(J138*I138,2)</f>
        <v>0</v>
      </c>
      <c r="M138" s="257"/>
      <c r="N138" s="257"/>
      <c r="O138" s="257"/>
    </row>
    <row r="139" spans="1:15" ht="25.5" x14ac:dyDescent="0.2">
      <c r="A139" s="251" t="s">
        <v>387</v>
      </c>
      <c r="B139" s="251" t="s">
        <v>329</v>
      </c>
      <c r="C139" s="252" t="s">
        <v>1119</v>
      </c>
      <c r="D139" s="544" t="s">
        <v>1120</v>
      </c>
      <c r="E139" s="544"/>
      <c r="F139" s="544"/>
      <c r="G139" s="544"/>
      <c r="H139" s="254" t="s">
        <v>87</v>
      </c>
      <c r="I139" s="255">
        <v>32</v>
      </c>
      <c r="J139" s="481"/>
      <c r="K139" s="257"/>
      <c r="L139" s="257">
        <f>ROUND(J139*I139,2)</f>
        <v>0</v>
      </c>
      <c r="M139" s="257"/>
      <c r="N139" s="257"/>
      <c r="O139" s="257"/>
    </row>
    <row r="140" spans="1:15" ht="13.5" x14ac:dyDescent="0.2">
      <c r="A140" s="278" t="s">
        <v>392</v>
      </c>
      <c r="B140" s="278" t="s">
        <v>388</v>
      </c>
      <c r="C140" s="279" t="s">
        <v>1121</v>
      </c>
      <c r="D140" s="551" t="s">
        <v>1122</v>
      </c>
      <c r="E140" s="551"/>
      <c r="F140" s="551"/>
      <c r="G140" s="551"/>
      <c r="H140" s="281" t="s">
        <v>87</v>
      </c>
      <c r="I140" s="282">
        <v>32</v>
      </c>
      <c r="J140" s="481"/>
      <c r="K140" s="257"/>
      <c r="L140" s="257">
        <f>ROUND(J140*I140,2)</f>
        <v>0</v>
      </c>
      <c r="M140" s="257"/>
      <c r="N140" s="257"/>
      <c r="O140" s="257"/>
    </row>
    <row r="141" spans="1:15" x14ac:dyDescent="0.2">
      <c r="A141" s="204"/>
      <c r="B141" s="204"/>
      <c r="C141" s="204"/>
      <c r="D141" s="552" t="s">
        <v>1123</v>
      </c>
      <c r="E141" s="553"/>
      <c r="F141" s="553"/>
      <c r="G141" s="553"/>
      <c r="H141" s="204"/>
      <c r="I141" s="204"/>
      <c r="J141" s="481"/>
      <c r="K141" s="257"/>
      <c r="L141" s="257"/>
      <c r="M141" s="257"/>
      <c r="N141" s="257"/>
      <c r="O141" s="257"/>
    </row>
    <row r="142" spans="1:15" ht="25.5" x14ac:dyDescent="0.2">
      <c r="A142" s="251" t="s">
        <v>399</v>
      </c>
      <c r="B142" s="251" t="s">
        <v>329</v>
      </c>
      <c r="C142" s="252" t="s">
        <v>1124</v>
      </c>
      <c r="D142" s="544" t="s">
        <v>1125</v>
      </c>
      <c r="E142" s="544"/>
      <c r="F142" s="544"/>
      <c r="G142" s="544"/>
      <c r="H142" s="254" t="s">
        <v>210</v>
      </c>
      <c r="I142" s="255">
        <v>150</v>
      </c>
      <c r="J142" s="481"/>
      <c r="K142" s="257"/>
      <c r="L142" s="257">
        <f>ROUND(J142*I142,2)</f>
        <v>0</v>
      </c>
      <c r="M142" s="257"/>
      <c r="N142" s="257"/>
      <c r="O142" s="257"/>
    </row>
    <row r="143" spans="1:15" ht="13.5" x14ac:dyDescent="0.2">
      <c r="A143" s="278" t="s">
        <v>403</v>
      </c>
      <c r="B143" s="278" t="s">
        <v>388</v>
      </c>
      <c r="C143" s="279" t="s">
        <v>1126</v>
      </c>
      <c r="D143" s="551" t="s">
        <v>1127</v>
      </c>
      <c r="E143" s="551"/>
      <c r="F143" s="551"/>
      <c r="G143" s="551"/>
      <c r="H143" s="281" t="s">
        <v>210</v>
      </c>
      <c r="I143" s="282">
        <v>150</v>
      </c>
      <c r="J143" s="481"/>
      <c r="K143" s="257"/>
      <c r="L143" s="257">
        <f>ROUND(J143*I143,2)</f>
        <v>0</v>
      </c>
      <c r="M143" s="257"/>
      <c r="N143" s="257"/>
      <c r="O143" s="257"/>
    </row>
    <row r="144" spans="1:15" x14ac:dyDescent="0.2">
      <c r="A144" s="204"/>
      <c r="B144" s="204"/>
      <c r="C144" s="204"/>
      <c r="D144" s="552" t="s">
        <v>1128</v>
      </c>
      <c r="E144" s="553"/>
      <c r="F144" s="553"/>
      <c r="G144" s="553"/>
      <c r="H144" s="204"/>
      <c r="I144" s="204"/>
      <c r="J144" s="481"/>
      <c r="K144" s="257"/>
      <c r="L144" s="257"/>
      <c r="M144" s="257"/>
      <c r="N144" s="257"/>
      <c r="O144" s="257"/>
    </row>
    <row r="145" spans="1:15" ht="25.5" x14ac:dyDescent="0.2">
      <c r="A145" s="251" t="s">
        <v>407</v>
      </c>
      <c r="B145" s="251" t="s">
        <v>329</v>
      </c>
      <c r="C145" s="252" t="s">
        <v>1129</v>
      </c>
      <c r="D145" s="544" t="s">
        <v>1130</v>
      </c>
      <c r="E145" s="544"/>
      <c r="F145" s="544"/>
      <c r="G145" s="544"/>
      <c r="H145" s="254" t="s">
        <v>210</v>
      </c>
      <c r="I145" s="255">
        <v>60</v>
      </c>
      <c r="J145" s="481"/>
      <c r="K145" s="257"/>
      <c r="L145" s="257">
        <f>ROUND(J145*I145,2)</f>
        <v>0</v>
      </c>
      <c r="M145" s="257"/>
      <c r="N145" s="257"/>
      <c r="O145" s="257"/>
    </row>
    <row r="146" spans="1:15" ht="27" x14ac:dyDescent="0.2">
      <c r="A146" s="278" t="s">
        <v>411</v>
      </c>
      <c r="B146" s="278" t="s">
        <v>388</v>
      </c>
      <c r="C146" s="279" t="s">
        <v>1131</v>
      </c>
      <c r="D146" s="551" t="s">
        <v>1132</v>
      </c>
      <c r="E146" s="551"/>
      <c r="F146" s="551"/>
      <c r="G146" s="551"/>
      <c r="H146" s="281" t="s">
        <v>388</v>
      </c>
      <c r="I146" s="282">
        <v>60</v>
      </c>
      <c r="J146" s="481"/>
      <c r="K146" s="257"/>
      <c r="L146" s="257">
        <f>ROUND(J146*I146,2)</f>
        <v>0</v>
      </c>
      <c r="M146" s="257"/>
      <c r="N146" s="257"/>
      <c r="O146" s="257"/>
    </row>
    <row r="147" spans="1:15" x14ac:dyDescent="0.2">
      <c r="A147" s="204"/>
      <c r="B147" s="204"/>
      <c r="C147" s="204"/>
      <c r="D147" s="552" t="s">
        <v>1133</v>
      </c>
      <c r="E147" s="553"/>
      <c r="F147" s="553"/>
      <c r="G147" s="553"/>
      <c r="H147" s="204"/>
      <c r="I147" s="204"/>
      <c r="J147" s="481"/>
      <c r="K147" s="257"/>
      <c r="L147" s="257"/>
      <c r="M147" s="257"/>
      <c r="N147" s="257"/>
      <c r="O147" s="257"/>
    </row>
    <row r="148" spans="1:15" ht="25.5" x14ac:dyDescent="0.2">
      <c r="A148" s="251" t="s">
        <v>418</v>
      </c>
      <c r="B148" s="251" t="s">
        <v>329</v>
      </c>
      <c r="C148" s="252" t="s">
        <v>1134</v>
      </c>
      <c r="D148" s="544" t="s">
        <v>1135</v>
      </c>
      <c r="E148" s="544"/>
      <c r="F148" s="544"/>
      <c r="G148" s="544"/>
      <c r="H148" s="254" t="s">
        <v>210</v>
      </c>
      <c r="I148" s="255">
        <v>75</v>
      </c>
      <c r="J148" s="481"/>
      <c r="K148" s="257"/>
      <c r="L148" s="257">
        <f>ROUND(J148*I148,2)</f>
        <v>0</v>
      </c>
      <c r="M148" s="257"/>
      <c r="N148" s="257"/>
      <c r="O148" s="257"/>
    </row>
    <row r="149" spans="1:15" ht="13.5" x14ac:dyDescent="0.2">
      <c r="A149" s="482"/>
      <c r="B149" s="482"/>
      <c r="C149" s="483" t="s">
        <v>341</v>
      </c>
      <c r="D149" s="545" t="s">
        <v>1136</v>
      </c>
      <c r="E149" s="546"/>
      <c r="F149" s="546"/>
      <c r="G149" s="546"/>
      <c r="H149" s="482"/>
      <c r="I149" s="484">
        <v>15</v>
      </c>
      <c r="J149" s="481"/>
      <c r="K149" s="257"/>
      <c r="L149" s="257"/>
      <c r="M149" s="257"/>
      <c r="N149" s="257"/>
      <c r="O149" s="257"/>
    </row>
    <row r="150" spans="1:15" ht="13.5" x14ac:dyDescent="0.2">
      <c r="A150" s="482"/>
      <c r="B150" s="482"/>
      <c r="C150" s="483" t="s">
        <v>341</v>
      </c>
      <c r="D150" s="547" t="s">
        <v>1137</v>
      </c>
      <c r="E150" s="548"/>
      <c r="F150" s="548"/>
      <c r="G150" s="548"/>
      <c r="H150" s="482"/>
      <c r="I150" s="484">
        <v>60</v>
      </c>
      <c r="J150" s="481"/>
      <c r="K150" s="257"/>
      <c r="L150" s="257"/>
      <c r="M150" s="257"/>
      <c r="N150" s="257"/>
      <c r="O150" s="257"/>
    </row>
    <row r="151" spans="1:15" ht="13.5" x14ac:dyDescent="0.2">
      <c r="A151" s="486"/>
      <c r="B151" s="486"/>
      <c r="C151" s="487" t="s">
        <v>341</v>
      </c>
      <c r="D151" s="554" t="s">
        <v>354</v>
      </c>
      <c r="E151" s="555"/>
      <c r="F151" s="555"/>
      <c r="G151" s="555"/>
      <c r="H151" s="486"/>
      <c r="I151" s="488">
        <v>75</v>
      </c>
      <c r="J151" s="481"/>
      <c r="K151" s="257"/>
      <c r="L151" s="257"/>
      <c r="M151" s="257"/>
      <c r="N151" s="257"/>
      <c r="O151" s="257"/>
    </row>
    <row r="152" spans="1:15" ht="27" x14ac:dyDescent="0.2">
      <c r="A152" s="278" t="s">
        <v>422</v>
      </c>
      <c r="B152" s="278" t="s">
        <v>388</v>
      </c>
      <c r="C152" s="279" t="s">
        <v>1138</v>
      </c>
      <c r="D152" s="551" t="s">
        <v>1139</v>
      </c>
      <c r="E152" s="551"/>
      <c r="F152" s="551"/>
      <c r="G152" s="551"/>
      <c r="H152" s="281" t="s">
        <v>388</v>
      </c>
      <c r="I152" s="282">
        <v>15</v>
      </c>
      <c r="J152" s="481"/>
      <c r="K152" s="257"/>
      <c r="L152" s="257">
        <f>ROUND(J152*I152,2)</f>
        <v>0</v>
      </c>
      <c r="M152" s="257"/>
      <c r="N152" s="257"/>
      <c r="O152" s="257"/>
    </row>
    <row r="153" spans="1:15" x14ac:dyDescent="0.2">
      <c r="A153" s="204"/>
      <c r="B153" s="204"/>
      <c r="C153" s="204"/>
      <c r="D153" s="552" t="s">
        <v>1133</v>
      </c>
      <c r="E153" s="553"/>
      <c r="F153" s="553"/>
      <c r="G153" s="553"/>
      <c r="H153" s="204"/>
      <c r="I153" s="204"/>
      <c r="J153" s="481"/>
      <c r="K153" s="257"/>
      <c r="L153" s="257"/>
      <c r="M153" s="257"/>
      <c r="N153" s="257"/>
      <c r="O153" s="257"/>
    </row>
    <row r="154" spans="1:15" ht="27" x14ac:dyDescent="0.2">
      <c r="A154" s="278" t="s">
        <v>425</v>
      </c>
      <c r="B154" s="278" t="s">
        <v>388</v>
      </c>
      <c r="C154" s="279" t="s">
        <v>1140</v>
      </c>
      <c r="D154" s="551" t="s">
        <v>1141</v>
      </c>
      <c r="E154" s="551"/>
      <c r="F154" s="551"/>
      <c r="G154" s="551"/>
      <c r="H154" s="281" t="s">
        <v>388</v>
      </c>
      <c r="I154" s="282">
        <v>60</v>
      </c>
      <c r="J154" s="481"/>
      <c r="K154" s="257"/>
      <c r="L154" s="257">
        <f>ROUND(J154*I154,2)</f>
        <v>0</v>
      </c>
      <c r="M154" s="257"/>
      <c r="N154" s="257"/>
      <c r="O154" s="257"/>
    </row>
    <row r="155" spans="1:15" x14ac:dyDescent="0.2">
      <c r="A155" s="204"/>
      <c r="B155" s="204"/>
      <c r="C155" s="204"/>
      <c r="D155" s="552" t="s">
        <v>1133</v>
      </c>
      <c r="E155" s="553"/>
      <c r="F155" s="553"/>
      <c r="G155" s="553"/>
      <c r="H155" s="204"/>
      <c r="I155" s="204"/>
      <c r="J155" s="481"/>
      <c r="K155" s="257"/>
      <c r="L155" s="257"/>
      <c r="M155" s="257"/>
      <c r="N155" s="257"/>
      <c r="O155" s="257"/>
    </row>
    <row r="156" spans="1:15" ht="25.5" x14ac:dyDescent="0.2">
      <c r="A156" s="251" t="s">
        <v>428</v>
      </c>
      <c r="B156" s="251" t="s">
        <v>329</v>
      </c>
      <c r="C156" s="252" t="s">
        <v>1142</v>
      </c>
      <c r="D156" s="544" t="s">
        <v>1143</v>
      </c>
      <c r="E156" s="544"/>
      <c r="F156" s="544"/>
      <c r="G156" s="544"/>
      <c r="H156" s="254" t="s">
        <v>210</v>
      </c>
      <c r="I156" s="255">
        <v>15</v>
      </c>
      <c r="J156" s="481"/>
      <c r="K156" s="257"/>
      <c r="L156" s="257">
        <f>ROUND(J156*I156,2)</f>
        <v>0</v>
      </c>
      <c r="M156" s="257"/>
      <c r="N156" s="257"/>
      <c r="O156" s="257"/>
    </row>
    <row r="157" spans="1:15" ht="27" x14ac:dyDescent="0.2">
      <c r="A157" s="278" t="s">
        <v>431</v>
      </c>
      <c r="B157" s="278" t="s">
        <v>388</v>
      </c>
      <c r="C157" s="279" t="s">
        <v>1144</v>
      </c>
      <c r="D157" s="551" t="s">
        <v>1145</v>
      </c>
      <c r="E157" s="551"/>
      <c r="F157" s="551"/>
      <c r="G157" s="551"/>
      <c r="H157" s="281" t="s">
        <v>388</v>
      </c>
      <c r="I157" s="282">
        <v>15</v>
      </c>
      <c r="J157" s="481"/>
      <c r="K157" s="257"/>
      <c r="L157" s="257">
        <f>ROUND(J157*I157,2)</f>
        <v>0</v>
      </c>
      <c r="M157" s="257"/>
      <c r="N157" s="257"/>
      <c r="O157" s="257"/>
    </row>
    <row r="158" spans="1:15" x14ac:dyDescent="0.2">
      <c r="A158" s="204"/>
      <c r="B158" s="204"/>
      <c r="C158" s="204"/>
      <c r="D158" s="552" t="s">
        <v>1133</v>
      </c>
      <c r="E158" s="553"/>
      <c r="F158" s="553"/>
      <c r="G158" s="553"/>
      <c r="H158" s="204"/>
      <c r="I158" s="204"/>
      <c r="J158" s="481"/>
      <c r="K158" s="257"/>
      <c r="L158" s="257"/>
      <c r="M158" s="257"/>
      <c r="N158" s="257"/>
      <c r="O158" s="257"/>
    </row>
    <row r="159" spans="1:15" ht="25.5" x14ac:dyDescent="0.2">
      <c r="A159" s="251" t="s">
        <v>434</v>
      </c>
      <c r="B159" s="251" t="s">
        <v>329</v>
      </c>
      <c r="C159" s="252" t="s">
        <v>1146</v>
      </c>
      <c r="D159" s="544" t="s">
        <v>1147</v>
      </c>
      <c r="E159" s="544"/>
      <c r="F159" s="544"/>
      <c r="G159" s="544"/>
      <c r="H159" s="254" t="s">
        <v>210</v>
      </c>
      <c r="I159" s="255">
        <v>200</v>
      </c>
      <c r="J159" s="481"/>
      <c r="K159" s="257"/>
      <c r="L159" s="257">
        <f>ROUND(J159*I159,2)</f>
        <v>0</v>
      </c>
      <c r="M159" s="257"/>
      <c r="N159" s="257"/>
      <c r="O159" s="257"/>
    </row>
    <row r="160" spans="1:15" ht="13.5" x14ac:dyDescent="0.2">
      <c r="A160" s="278" t="s">
        <v>437</v>
      </c>
      <c r="B160" s="278" t="s">
        <v>388</v>
      </c>
      <c r="C160" s="279" t="s">
        <v>1148</v>
      </c>
      <c r="D160" s="551" t="s">
        <v>1149</v>
      </c>
      <c r="E160" s="551"/>
      <c r="F160" s="551"/>
      <c r="G160" s="551"/>
      <c r="H160" s="281" t="s">
        <v>210</v>
      </c>
      <c r="I160" s="282">
        <v>200</v>
      </c>
      <c r="J160" s="481"/>
      <c r="K160" s="257"/>
      <c r="L160" s="257">
        <f>ROUND(J160*I160,2)</f>
        <v>0</v>
      </c>
      <c r="M160" s="257"/>
      <c r="N160" s="257"/>
      <c r="O160" s="257"/>
    </row>
    <row r="161" spans="1:15" x14ac:dyDescent="0.2">
      <c r="A161" s="204"/>
      <c r="B161" s="204"/>
      <c r="C161" s="204"/>
      <c r="D161" s="552" t="s">
        <v>1150</v>
      </c>
      <c r="E161" s="553"/>
      <c r="F161" s="553"/>
      <c r="G161" s="553"/>
      <c r="H161" s="204"/>
      <c r="I161" s="204"/>
      <c r="J161" s="481"/>
      <c r="K161" s="257"/>
      <c r="L161" s="257"/>
      <c r="M161" s="257"/>
      <c r="N161" s="257"/>
      <c r="O161" s="257"/>
    </row>
    <row r="162" spans="1:15" ht="25.5" x14ac:dyDescent="0.2">
      <c r="A162" s="251" t="s">
        <v>440</v>
      </c>
      <c r="B162" s="251" t="s">
        <v>329</v>
      </c>
      <c r="C162" s="252" t="s">
        <v>1151</v>
      </c>
      <c r="D162" s="544" t="s">
        <v>1152</v>
      </c>
      <c r="E162" s="544"/>
      <c r="F162" s="544"/>
      <c r="G162" s="544"/>
      <c r="H162" s="254" t="s">
        <v>210</v>
      </c>
      <c r="I162" s="255">
        <v>600</v>
      </c>
      <c r="J162" s="481"/>
      <c r="K162" s="257"/>
      <c r="L162" s="257">
        <f>ROUND(J162*I162,2)</f>
        <v>0</v>
      </c>
      <c r="M162" s="257"/>
      <c r="N162" s="257"/>
      <c r="O162" s="257"/>
    </row>
    <row r="163" spans="1:15" ht="13.5" x14ac:dyDescent="0.2">
      <c r="A163" s="278" t="s">
        <v>443</v>
      </c>
      <c r="B163" s="278" t="s">
        <v>388</v>
      </c>
      <c r="C163" s="279" t="s">
        <v>1153</v>
      </c>
      <c r="D163" s="551" t="s">
        <v>1154</v>
      </c>
      <c r="E163" s="551"/>
      <c r="F163" s="551"/>
      <c r="G163" s="551"/>
      <c r="H163" s="281" t="s">
        <v>210</v>
      </c>
      <c r="I163" s="282">
        <v>600</v>
      </c>
      <c r="J163" s="481"/>
      <c r="K163" s="257"/>
      <c r="L163" s="257">
        <f>ROUND(J163*I163,2)</f>
        <v>0</v>
      </c>
      <c r="M163" s="257"/>
      <c r="N163" s="257"/>
      <c r="O163" s="257"/>
    </row>
    <row r="164" spans="1:15" x14ac:dyDescent="0.2">
      <c r="A164" s="204"/>
      <c r="B164" s="204"/>
      <c r="C164" s="204"/>
      <c r="D164" s="552" t="s">
        <v>1155</v>
      </c>
      <c r="E164" s="553"/>
      <c r="F164" s="553"/>
      <c r="G164" s="553"/>
      <c r="H164" s="204"/>
      <c r="I164" s="204"/>
      <c r="J164" s="481"/>
      <c r="K164" s="257"/>
      <c r="L164" s="257"/>
      <c r="M164" s="257"/>
      <c r="N164" s="257"/>
      <c r="O164" s="257"/>
    </row>
    <row r="165" spans="1:15" ht="25.5" x14ac:dyDescent="0.2">
      <c r="A165" s="251" t="s">
        <v>447</v>
      </c>
      <c r="B165" s="251" t="s">
        <v>329</v>
      </c>
      <c r="C165" s="252" t="s">
        <v>1156</v>
      </c>
      <c r="D165" s="544" t="s">
        <v>1157</v>
      </c>
      <c r="E165" s="544"/>
      <c r="F165" s="544"/>
      <c r="G165" s="544"/>
      <c r="H165" s="254" t="s">
        <v>210</v>
      </c>
      <c r="I165" s="255">
        <v>450</v>
      </c>
      <c r="J165" s="481"/>
      <c r="K165" s="257"/>
      <c r="L165" s="257">
        <f>ROUND(J165*I165,2)</f>
        <v>0</v>
      </c>
      <c r="M165" s="257"/>
      <c r="N165" s="257"/>
      <c r="O165" s="257"/>
    </row>
    <row r="166" spans="1:15" ht="13.5" x14ac:dyDescent="0.2">
      <c r="A166" s="278" t="s">
        <v>453</v>
      </c>
      <c r="B166" s="278" t="s">
        <v>388</v>
      </c>
      <c r="C166" s="279" t="s">
        <v>1158</v>
      </c>
      <c r="D166" s="551" t="s">
        <v>1159</v>
      </c>
      <c r="E166" s="551"/>
      <c r="F166" s="551"/>
      <c r="G166" s="551"/>
      <c r="H166" s="281" t="s">
        <v>210</v>
      </c>
      <c r="I166" s="282">
        <v>450</v>
      </c>
      <c r="J166" s="481"/>
      <c r="K166" s="257"/>
      <c r="L166" s="257">
        <f>ROUND(J166*I166,2)</f>
        <v>0</v>
      </c>
      <c r="M166" s="257"/>
      <c r="N166" s="257"/>
      <c r="O166" s="257"/>
    </row>
    <row r="167" spans="1:15" x14ac:dyDescent="0.2">
      <c r="A167" s="204"/>
      <c r="B167" s="204"/>
      <c r="C167" s="204"/>
      <c r="D167" s="552" t="s">
        <v>1160</v>
      </c>
      <c r="E167" s="553"/>
      <c r="F167" s="553"/>
      <c r="G167" s="553"/>
      <c r="H167" s="204"/>
      <c r="I167" s="204"/>
      <c r="J167" s="481"/>
      <c r="K167" s="257"/>
      <c r="L167" s="257"/>
      <c r="M167" s="257"/>
      <c r="N167" s="257"/>
      <c r="O167" s="257"/>
    </row>
    <row r="168" spans="1:15" ht="25.5" x14ac:dyDescent="0.2">
      <c r="A168" s="251" t="s">
        <v>457</v>
      </c>
      <c r="B168" s="251" t="s">
        <v>329</v>
      </c>
      <c r="C168" s="252" t="s">
        <v>1161</v>
      </c>
      <c r="D168" s="544" t="s">
        <v>1162</v>
      </c>
      <c r="E168" s="544"/>
      <c r="F168" s="544"/>
      <c r="G168" s="544"/>
      <c r="H168" s="254" t="s">
        <v>210</v>
      </c>
      <c r="I168" s="255">
        <v>180</v>
      </c>
      <c r="J168" s="481"/>
      <c r="K168" s="257"/>
      <c r="L168" s="257">
        <f>ROUND(J168*I168,2)</f>
        <v>0</v>
      </c>
      <c r="M168" s="257"/>
      <c r="N168" s="257"/>
      <c r="O168" s="257"/>
    </row>
    <row r="169" spans="1:15" ht="13.5" x14ac:dyDescent="0.2">
      <c r="A169" s="278" t="s">
        <v>461</v>
      </c>
      <c r="B169" s="278" t="s">
        <v>388</v>
      </c>
      <c r="C169" s="279" t="s">
        <v>1163</v>
      </c>
      <c r="D169" s="551" t="s">
        <v>1164</v>
      </c>
      <c r="E169" s="551"/>
      <c r="F169" s="551"/>
      <c r="G169" s="551"/>
      <c r="H169" s="281" t="s">
        <v>210</v>
      </c>
      <c r="I169" s="282">
        <v>30</v>
      </c>
      <c r="J169" s="481"/>
      <c r="K169" s="257"/>
      <c r="L169" s="257">
        <f>ROUND(J169*I169,2)</f>
        <v>0</v>
      </c>
      <c r="M169" s="257"/>
      <c r="N169" s="257"/>
      <c r="O169" s="257"/>
    </row>
    <row r="170" spans="1:15" x14ac:dyDescent="0.2">
      <c r="A170" s="204"/>
      <c r="B170" s="204"/>
      <c r="C170" s="204"/>
      <c r="D170" s="552" t="s">
        <v>1165</v>
      </c>
      <c r="E170" s="553"/>
      <c r="F170" s="553"/>
      <c r="G170" s="553"/>
      <c r="H170" s="204"/>
      <c r="I170" s="204"/>
      <c r="J170" s="481"/>
      <c r="K170" s="257"/>
      <c r="L170" s="257"/>
      <c r="M170" s="257"/>
      <c r="N170" s="257"/>
      <c r="O170" s="257"/>
    </row>
    <row r="171" spans="1:15" ht="13.5" x14ac:dyDescent="0.2">
      <c r="A171" s="278" t="s">
        <v>465</v>
      </c>
      <c r="B171" s="278" t="s">
        <v>388</v>
      </c>
      <c r="C171" s="279" t="s">
        <v>1166</v>
      </c>
      <c r="D171" s="551" t="s">
        <v>1167</v>
      </c>
      <c r="E171" s="551"/>
      <c r="F171" s="551"/>
      <c r="G171" s="551"/>
      <c r="H171" s="281" t="s">
        <v>210</v>
      </c>
      <c r="I171" s="282">
        <v>150</v>
      </c>
      <c r="J171" s="481"/>
      <c r="K171" s="257"/>
      <c r="L171" s="257">
        <f>ROUND(J171*I171,2)</f>
        <v>0</v>
      </c>
      <c r="M171" s="257"/>
      <c r="N171" s="257"/>
      <c r="O171" s="257"/>
    </row>
    <row r="172" spans="1:15" ht="25.5" x14ac:dyDescent="0.2">
      <c r="A172" s="251" t="s">
        <v>469</v>
      </c>
      <c r="B172" s="251" t="s">
        <v>329</v>
      </c>
      <c r="C172" s="252" t="s">
        <v>1168</v>
      </c>
      <c r="D172" s="544" t="s">
        <v>1169</v>
      </c>
      <c r="E172" s="544"/>
      <c r="F172" s="544"/>
      <c r="G172" s="544"/>
      <c r="H172" s="254" t="s">
        <v>210</v>
      </c>
      <c r="I172" s="255">
        <v>30</v>
      </c>
      <c r="J172" s="481"/>
      <c r="K172" s="257"/>
      <c r="L172" s="257">
        <f>ROUND(J172*I172,2)</f>
        <v>0</v>
      </c>
      <c r="M172" s="257"/>
      <c r="N172" s="257"/>
      <c r="O172" s="257"/>
    </row>
    <row r="173" spans="1:15" ht="27" x14ac:dyDescent="0.2">
      <c r="A173" s="278" t="s">
        <v>473</v>
      </c>
      <c r="B173" s="278" t="s">
        <v>388</v>
      </c>
      <c r="C173" s="279" t="s">
        <v>1170</v>
      </c>
      <c r="D173" s="551" t="s">
        <v>1171</v>
      </c>
      <c r="E173" s="551"/>
      <c r="F173" s="551"/>
      <c r="G173" s="551"/>
      <c r="H173" s="281" t="s">
        <v>210</v>
      </c>
      <c r="I173" s="282">
        <v>30</v>
      </c>
      <c r="J173" s="481"/>
      <c r="K173" s="257"/>
      <c r="L173" s="257">
        <f>ROUND(J173*I173,2)</f>
        <v>0</v>
      </c>
      <c r="M173" s="257"/>
      <c r="N173" s="257"/>
      <c r="O173" s="257"/>
    </row>
    <row r="174" spans="1:15" x14ac:dyDescent="0.2">
      <c r="A174" s="204"/>
      <c r="B174" s="204"/>
      <c r="C174" s="204"/>
      <c r="D174" s="552" t="s">
        <v>1172</v>
      </c>
      <c r="E174" s="553"/>
      <c r="F174" s="553"/>
      <c r="G174" s="553"/>
      <c r="H174" s="204"/>
      <c r="I174" s="204"/>
      <c r="J174" s="481"/>
      <c r="K174" s="257"/>
      <c r="L174" s="257"/>
      <c r="M174" s="257"/>
      <c r="N174" s="257"/>
      <c r="O174" s="257"/>
    </row>
    <row r="175" spans="1:15" ht="25.5" x14ac:dyDescent="0.2">
      <c r="A175" s="251" t="s">
        <v>477</v>
      </c>
      <c r="B175" s="251" t="s">
        <v>329</v>
      </c>
      <c r="C175" s="252" t="s">
        <v>1173</v>
      </c>
      <c r="D175" s="544" t="s">
        <v>1174</v>
      </c>
      <c r="E175" s="544"/>
      <c r="F175" s="544"/>
      <c r="G175" s="544"/>
      <c r="H175" s="254" t="s">
        <v>87</v>
      </c>
      <c r="I175" s="255">
        <v>1</v>
      </c>
      <c r="J175" s="481"/>
      <c r="K175" s="257"/>
      <c r="L175" s="257">
        <f>ROUND(J175*I175,2)</f>
        <v>0</v>
      </c>
      <c r="M175" s="257"/>
      <c r="N175" s="257"/>
      <c r="O175" s="257"/>
    </row>
    <row r="176" spans="1:15" ht="27" x14ac:dyDescent="0.2">
      <c r="A176" s="278" t="s">
        <v>481</v>
      </c>
      <c r="B176" s="278" t="s">
        <v>388</v>
      </c>
      <c r="C176" s="279" t="s">
        <v>1175</v>
      </c>
      <c r="D176" s="551" t="s">
        <v>1176</v>
      </c>
      <c r="E176" s="551"/>
      <c r="F176" s="551"/>
      <c r="G176" s="551"/>
      <c r="H176" s="281" t="s">
        <v>87</v>
      </c>
      <c r="I176" s="282">
        <v>1</v>
      </c>
      <c r="J176" s="481"/>
      <c r="K176" s="257"/>
      <c r="L176" s="257">
        <f>ROUND(J176*I176,2)</f>
        <v>0</v>
      </c>
      <c r="M176" s="257"/>
      <c r="N176" s="257"/>
      <c r="O176" s="257"/>
    </row>
    <row r="177" spans="1:15" x14ac:dyDescent="0.2">
      <c r="A177" s="204"/>
      <c r="B177" s="204"/>
      <c r="C177" s="204"/>
      <c r="D177" s="552" t="s">
        <v>1177</v>
      </c>
      <c r="E177" s="553"/>
      <c r="F177" s="553"/>
      <c r="G177" s="553"/>
      <c r="H177" s="204"/>
      <c r="I177" s="204"/>
      <c r="J177" s="481"/>
      <c r="K177" s="257"/>
      <c r="L177" s="257"/>
      <c r="M177" s="257"/>
      <c r="N177" s="257"/>
      <c r="O177" s="257"/>
    </row>
    <row r="178" spans="1:15" ht="25.5" x14ac:dyDescent="0.2">
      <c r="A178" s="251" t="s">
        <v>485</v>
      </c>
      <c r="B178" s="251" t="s">
        <v>329</v>
      </c>
      <c r="C178" s="252" t="s">
        <v>1178</v>
      </c>
      <c r="D178" s="544" t="s">
        <v>1179</v>
      </c>
      <c r="E178" s="544"/>
      <c r="F178" s="544"/>
      <c r="G178" s="544"/>
      <c r="H178" s="254" t="s">
        <v>87</v>
      </c>
      <c r="I178" s="255">
        <v>2</v>
      </c>
      <c r="J178" s="481"/>
      <c r="K178" s="257"/>
      <c r="L178" s="257">
        <f>ROUND(J178*I178,2)</f>
        <v>0</v>
      </c>
      <c r="M178" s="257"/>
      <c r="N178" s="257"/>
      <c r="O178" s="257"/>
    </row>
    <row r="179" spans="1:15" ht="27" x14ac:dyDescent="0.2">
      <c r="A179" s="278" t="s">
        <v>489</v>
      </c>
      <c r="B179" s="278" t="s">
        <v>388</v>
      </c>
      <c r="C179" s="279" t="s">
        <v>1180</v>
      </c>
      <c r="D179" s="551" t="s">
        <v>1181</v>
      </c>
      <c r="E179" s="551"/>
      <c r="F179" s="551"/>
      <c r="G179" s="551"/>
      <c r="H179" s="281" t="s">
        <v>87</v>
      </c>
      <c r="I179" s="282">
        <v>2</v>
      </c>
      <c r="J179" s="481"/>
      <c r="K179" s="257"/>
      <c r="L179" s="257">
        <f>ROUND(J179*I179,2)</f>
        <v>0</v>
      </c>
      <c r="M179" s="257"/>
      <c r="N179" s="257"/>
      <c r="O179" s="257"/>
    </row>
    <row r="180" spans="1:15" ht="25.5" x14ac:dyDescent="0.2">
      <c r="A180" s="251" t="s">
        <v>493</v>
      </c>
      <c r="B180" s="251" t="s">
        <v>329</v>
      </c>
      <c r="C180" s="252" t="s">
        <v>1182</v>
      </c>
      <c r="D180" s="544" t="s">
        <v>1183</v>
      </c>
      <c r="E180" s="544"/>
      <c r="F180" s="544"/>
      <c r="G180" s="544"/>
      <c r="H180" s="254" t="s">
        <v>87</v>
      </c>
      <c r="I180" s="255">
        <v>11</v>
      </c>
      <c r="J180" s="481"/>
      <c r="K180" s="257"/>
      <c r="L180" s="257">
        <f>ROUND(J180*I180,2)</f>
        <v>0</v>
      </c>
      <c r="M180" s="257"/>
      <c r="N180" s="257"/>
      <c r="O180" s="257"/>
    </row>
    <row r="181" spans="1:15" ht="13.5" x14ac:dyDescent="0.2">
      <c r="A181" s="482"/>
      <c r="B181" s="482"/>
      <c r="C181" s="483" t="s">
        <v>341</v>
      </c>
      <c r="D181" s="545" t="s">
        <v>1184</v>
      </c>
      <c r="E181" s="546"/>
      <c r="F181" s="546"/>
      <c r="G181" s="546"/>
      <c r="H181" s="482"/>
      <c r="I181" s="484">
        <v>5</v>
      </c>
      <c r="J181" s="481"/>
      <c r="K181" s="257"/>
      <c r="L181" s="257"/>
      <c r="M181" s="257"/>
      <c r="N181" s="257"/>
      <c r="O181" s="257"/>
    </row>
    <row r="182" spans="1:15" ht="13.5" x14ac:dyDescent="0.2">
      <c r="A182" s="482"/>
      <c r="B182" s="482"/>
      <c r="C182" s="483" t="s">
        <v>341</v>
      </c>
      <c r="D182" s="547" t="s">
        <v>1185</v>
      </c>
      <c r="E182" s="548"/>
      <c r="F182" s="548"/>
      <c r="G182" s="548"/>
      <c r="H182" s="482"/>
      <c r="I182" s="484">
        <v>2</v>
      </c>
      <c r="J182" s="481"/>
      <c r="K182" s="257"/>
      <c r="L182" s="257"/>
      <c r="M182" s="257"/>
      <c r="N182" s="257"/>
      <c r="O182" s="257"/>
    </row>
    <row r="183" spans="1:15" ht="13.5" x14ac:dyDescent="0.2">
      <c r="A183" s="482"/>
      <c r="B183" s="482"/>
      <c r="C183" s="483" t="s">
        <v>341</v>
      </c>
      <c r="D183" s="547" t="s">
        <v>1186</v>
      </c>
      <c r="E183" s="548"/>
      <c r="F183" s="548"/>
      <c r="G183" s="548"/>
      <c r="H183" s="482"/>
      <c r="I183" s="484">
        <v>4</v>
      </c>
      <c r="J183" s="481"/>
      <c r="K183" s="257"/>
      <c r="L183" s="257"/>
      <c r="M183" s="257"/>
      <c r="N183" s="257"/>
      <c r="O183" s="257"/>
    </row>
    <row r="184" spans="1:15" ht="13.5" x14ac:dyDescent="0.2">
      <c r="A184" s="486"/>
      <c r="B184" s="486"/>
      <c r="C184" s="487" t="s">
        <v>341</v>
      </c>
      <c r="D184" s="554" t="s">
        <v>354</v>
      </c>
      <c r="E184" s="555"/>
      <c r="F184" s="555"/>
      <c r="G184" s="555"/>
      <c r="H184" s="486"/>
      <c r="I184" s="488">
        <v>11</v>
      </c>
      <c r="J184" s="481"/>
      <c r="K184" s="257"/>
      <c r="L184" s="257"/>
      <c r="M184" s="257"/>
      <c r="N184" s="257"/>
      <c r="O184" s="257"/>
    </row>
    <row r="185" spans="1:15" ht="27" x14ac:dyDescent="0.2">
      <c r="A185" s="278" t="s">
        <v>497</v>
      </c>
      <c r="B185" s="278" t="s">
        <v>388</v>
      </c>
      <c r="C185" s="279" t="s">
        <v>1187</v>
      </c>
      <c r="D185" s="551" t="s">
        <v>1188</v>
      </c>
      <c r="E185" s="551"/>
      <c r="F185" s="551"/>
      <c r="G185" s="551"/>
      <c r="H185" s="281" t="s">
        <v>87</v>
      </c>
      <c r="I185" s="282">
        <v>9</v>
      </c>
      <c r="J185" s="481"/>
      <c r="K185" s="257"/>
      <c r="L185" s="257">
        <f>ROUND(J185*I185,2)</f>
        <v>0</v>
      </c>
      <c r="M185" s="257"/>
      <c r="N185" s="257"/>
      <c r="O185" s="257"/>
    </row>
    <row r="186" spans="1:15" ht="27" x14ac:dyDescent="0.2">
      <c r="A186" s="278" t="s">
        <v>501</v>
      </c>
      <c r="B186" s="278" t="s">
        <v>388</v>
      </c>
      <c r="C186" s="279" t="s">
        <v>1189</v>
      </c>
      <c r="D186" s="551" t="s">
        <v>1190</v>
      </c>
      <c r="E186" s="551"/>
      <c r="F186" s="551"/>
      <c r="G186" s="551"/>
      <c r="H186" s="281" t="s">
        <v>87</v>
      </c>
      <c r="I186" s="282">
        <v>2</v>
      </c>
      <c r="J186" s="481"/>
      <c r="K186" s="257"/>
      <c r="L186" s="257">
        <f>ROUND(J186*I186,2)</f>
        <v>0</v>
      </c>
      <c r="M186" s="257"/>
      <c r="N186" s="257"/>
      <c r="O186" s="257"/>
    </row>
    <row r="187" spans="1:15" ht="25.5" x14ac:dyDescent="0.2">
      <c r="A187" s="251" t="s">
        <v>504</v>
      </c>
      <c r="B187" s="251" t="s">
        <v>329</v>
      </c>
      <c r="C187" s="252" t="s">
        <v>1191</v>
      </c>
      <c r="D187" s="544" t="s">
        <v>1192</v>
      </c>
      <c r="E187" s="544"/>
      <c r="F187" s="544"/>
      <c r="G187" s="544"/>
      <c r="H187" s="254" t="s">
        <v>87</v>
      </c>
      <c r="I187" s="255">
        <v>32</v>
      </c>
      <c r="J187" s="481"/>
      <c r="K187" s="257"/>
      <c r="L187" s="257">
        <f>ROUND(J187*I187,2)</f>
        <v>0</v>
      </c>
      <c r="M187" s="257"/>
      <c r="N187" s="257"/>
      <c r="O187" s="257"/>
    </row>
    <row r="188" spans="1:15" ht="27" x14ac:dyDescent="0.2">
      <c r="A188" s="278" t="s">
        <v>508</v>
      </c>
      <c r="B188" s="278" t="s">
        <v>388</v>
      </c>
      <c r="C188" s="279" t="s">
        <v>1193</v>
      </c>
      <c r="D188" s="551" t="s">
        <v>1194</v>
      </c>
      <c r="E188" s="551"/>
      <c r="F188" s="551"/>
      <c r="G188" s="551"/>
      <c r="H188" s="281" t="s">
        <v>87</v>
      </c>
      <c r="I188" s="282">
        <v>4</v>
      </c>
      <c r="J188" s="481"/>
      <c r="K188" s="257"/>
      <c r="L188" s="257">
        <f>ROUND(J188*I188,2)</f>
        <v>0</v>
      </c>
      <c r="M188" s="257"/>
      <c r="N188" s="257"/>
      <c r="O188" s="257"/>
    </row>
    <row r="189" spans="1:15" ht="27" x14ac:dyDescent="0.2">
      <c r="A189" s="278" t="s">
        <v>512</v>
      </c>
      <c r="B189" s="278" t="s">
        <v>388</v>
      </c>
      <c r="C189" s="279" t="s">
        <v>1195</v>
      </c>
      <c r="D189" s="551" t="s">
        <v>1196</v>
      </c>
      <c r="E189" s="551"/>
      <c r="F189" s="551"/>
      <c r="G189" s="551"/>
      <c r="H189" s="281" t="s">
        <v>87</v>
      </c>
      <c r="I189" s="282">
        <v>28</v>
      </c>
      <c r="J189" s="481"/>
      <c r="K189" s="257"/>
      <c r="L189" s="257">
        <f>ROUND(J189*I189,2)</f>
        <v>0</v>
      </c>
      <c r="M189" s="257"/>
      <c r="N189" s="257"/>
      <c r="O189" s="257"/>
    </row>
    <row r="190" spans="1:15" ht="13.5" x14ac:dyDescent="0.2">
      <c r="A190" s="482"/>
      <c r="B190" s="482"/>
      <c r="C190" s="483" t="s">
        <v>341</v>
      </c>
      <c r="D190" s="545" t="s">
        <v>1197</v>
      </c>
      <c r="E190" s="546"/>
      <c r="F190" s="546"/>
      <c r="G190" s="546"/>
      <c r="H190" s="482"/>
      <c r="I190" s="484">
        <v>14</v>
      </c>
      <c r="J190" s="481"/>
      <c r="K190" s="257"/>
      <c r="L190" s="257"/>
      <c r="M190" s="257"/>
      <c r="N190" s="257"/>
      <c r="O190" s="257"/>
    </row>
    <row r="191" spans="1:15" ht="13.5" x14ac:dyDescent="0.2">
      <c r="A191" s="482"/>
      <c r="B191" s="482"/>
      <c r="C191" s="483" t="s">
        <v>341</v>
      </c>
      <c r="D191" s="547" t="s">
        <v>1198</v>
      </c>
      <c r="E191" s="548"/>
      <c r="F191" s="548"/>
      <c r="G191" s="548"/>
      <c r="H191" s="482"/>
      <c r="I191" s="484">
        <v>14</v>
      </c>
      <c r="J191" s="481"/>
      <c r="K191" s="257"/>
      <c r="L191" s="257"/>
      <c r="M191" s="257"/>
      <c r="N191" s="257"/>
      <c r="O191" s="257"/>
    </row>
    <row r="192" spans="1:15" ht="13.5" x14ac:dyDescent="0.2">
      <c r="A192" s="486"/>
      <c r="B192" s="486"/>
      <c r="C192" s="487" t="s">
        <v>341</v>
      </c>
      <c r="D192" s="554" t="s">
        <v>354</v>
      </c>
      <c r="E192" s="555"/>
      <c r="F192" s="555"/>
      <c r="G192" s="555"/>
      <c r="H192" s="486"/>
      <c r="I192" s="488">
        <v>28</v>
      </c>
      <c r="J192" s="481"/>
      <c r="K192" s="257"/>
      <c r="L192" s="257"/>
      <c r="M192" s="257"/>
      <c r="N192" s="257"/>
      <c r="O192" s="257"/>
    </row>
    <row r="193" spans="1:15" ht="25.5" x14ac:dyDescent="0.2">
      <c r="A193" s="251" t="s">
        <v>518</v>
      </c>
      <c r="B193" s="251" t="s">
        <v>329</v>
      </c>
      <c r="C193" s="252" t="s">
        <v>1199</v>
      </c>
      <c r="D193" s="544" t="s">
        <v>1200</v>
      </c>
      <c r="E193" s="544"/>
      <c r="F193" s="544"/>
      <c r="G193" s="544"/>
      <c r="H193" s="254" t="s">
        <v>87</v>
      </c>
      <c r="I193" s="255">
        <v>4</v>
      </c>
      <c r="J193" s="481"/>
      <c r="K193" s="257"/>
      <c r="L193" s="257">
        <f>ROUND(J193*I193,2)</f>
        <v>0</v>
      </c>
      <c r="M193" s="257"/>
      <c r="N193" s="257"/>
      <c r="O193" s="257"/>
    </row>
    <row r="194" spans="1:15" ht="13.5" x14ac:dyDescent="0.2">
      <c r="A194" s="278" t="s">
        <v>522</v>
      </c>
      <c r="B194" s="278" t="s">
        <v>388</v>
      </c>
      <c r="C194" s="279" t="s">
        <v>1201</v>
      </c>
      <c r="D194" s="551" t="s">
        <v>1202</v>
      </c>
      <c r="E194" s="551"/>
      <c r="F194" s="551"/>
      <c r="G194" s="551"/>
      <c r="H194" s="281" t="s">
        <v>87</v>
      </c>
      <c r="I194" s="282">
        <v>2</v>
      </c>
      <c r="J194" s="481"/>
      <c r="K194" s="257"/>
      <c r="L194" s="257">
        <f>ROUND(J194*I194,2)</f>
        <v>0</v>
      </c>
      <c r="M194" s="257"/>
      <c r="N194" s="257"/>
      <c r="O194" s="257"/>
    </row>
    <row r="195" spans="1:15" ht="13.5" x14ac:dyDescent="0.2">
      <c r="A195" s="482"/>
      <c r="B195" s="482"/>
      <c r="C195" s="483" t="s">
        <v>341</v>
      </c>
      <c r="D195" s="545" t="s">
        <v>1203</v>
      </c>
      <c r="E195" s="546"/>
      <c r="F195" s="546"/>
      <c r="G195" s="546"/>
      <c r="H195" s="482"/>
      <c r="I195" s="484">
        <v>1</v>
      </c>
      <c r="J195" s="481"/>
      <c r="K195" s="257"/>
      <c r="L195" s="257"/>
      <c r="M195" s="257"/>
      <c r="N195" s="257"/>
      <c r="O195" s="257"/>
    </row>
    <row r="196" spans="1:15" ht="13.5" x14ac:dyDescent="0.2">
      <c r="A196" s="482"/>
      <c r="B196" s="482"/>
      <c r="C196" s="483" t="s">
        <v>341</v>
      </c>
      <c r="D196" s="547" t="s">
        <v>1204</v>
      </c>
      <c r="E196" s="548"/>
      <c r="F196" s="548"/>
      <c r="G196" s="548"/>
      <c r="H196" s="482"/>
      <c r="I196" s="484">
        <v>1</v>
      </c>
      <c r="J196" s="481"/>
      <c r="K196" s="257"/>
      <c r="L196" s="257"/>
      <c r="M196" s="257"/>
      <c r="N196" s="257"/>
      <c r="O196" s="257"/>
    </row>
    <row r="197" spans="1:15" ht="13.5" x14ac:dyDescent="0.2">
      <c r="A197" s="486"/>
      <c r="B197" s="486"/>
      <c r="C197" s="487" t="s">
        <v>341</v>
      </c>
      <c r="D197" s="554" t="s">
        <v>354</v>
      </c>
      <c r="E197" s="555"/>
      <c r="F197" s="555"/>
      <c r="G197" s="555"/>
      <c r="H197" s="486"/>
      <c r="I197" s="488">
        <v>2</v>
      </c>
      <c r="J197" s="481"/>
      <c r="K197" s="257"/>
      <c r="L197" s="257"/>
      <c r="M197" s="257"/>
      <c r="N197" s="257"/>
      <c r="O197" s="257"/>
    </row>
    <row r="198" spans="1:15" ht="27" x14ac:dyDescent="0.2">
      <c r="A198" s="278" t="s">
        <v>526</v>
      </c>
      <c r="B198" s="278" t="s">
        <v>388</v>
      </c>
      <c r="C198" s="279" t="s">
        <v>1205</v>
      </c>
      <c r="D198" s="551" t="s">
        <v>1206</v>
      </c>
      <c r="E198" s="551"/>
      <c r="F198" s="551"/>
      <c r="G198" s="551"/>
      <c r="H198" s="281" t="s">
        <v>87</v>
      </c>
      <c r="I198" s="282">
        <v>2</v>
      </c>
      <c r="J198" s="481"/>
      <c r="K198" s="257"/>
      <c r="L198" s="257">
        <f t="shared" ref="L198:L206" si="0">ROUND(J198*I198,2)</f>
        <v>0</v>
      </c>
      <c r="M198" s="257"/>
      <c r="N198" s="257"/>
      <c r="O198" s="257"/>
    </row>
    <row r="199" spans="1:15" ht="25.5" x14ac:dyDescent="0.2">
      <c r="A199" s="251" t="s">
        <v>530</v>
      </c>
      <c r="B199" s="251" t="s">
        <v>329</v>
      </c>
      <c r="C199" s="252" t="s">
        <v>1207</v>
      </c>
      <c r="D199" s="544" t="s">
        <v>1208</v>
      </c>
      <c r="E199" s="544"/>
      <c r="F199" s="544"/>
      <c r="G199" s="544"/>
      <c r="H199" s="254" t="s">
        <v>210</v>
      </c>
      <c r="I199" s="255">
        <v>29</v>
      </c>
      <c r="J199" s="481"/>
      <c r="K199" s="257"/>
      <c r="L199" s="257">
        <f t="shared" si="0"/>
        <v>0</v>
      </c>
      <c r="M199" s="257"/>
      <c r="N199" s="257"/>
      <c r="O199" s="257"/>
    </row>
    <row r="200" spans="1:15" ht="27" x14ac:dyDescent="0.2">
      <c r="A200" s="278" t="s">
        <v>534</v>
      </c>
      <c r="B200" s="278" t="s">
        <v>388</v>
      </c>
      <c r="C200" s="279" t="s">
        <v>1209</v>
      </c>
      <c r="D200" s="551" t="s">
        <v>1210</v>
      </c>
      <c r="E200" s="551"/>
      <c r="F200" s="551"/>
      <c r="G200" s="551"/>
      <c r="H200" s="281" t="s">
        <v>87</v>
      </c>
      <c r="I200" s="282">
        <v>29</v>
      </c>
      <c r="J200" s="481"/>
      <c r="K200" s="257"/>
      <c r="L200" s="257">
        <f t="shared" si="0"/>
        <v>0</v>
      </c>
      <c r="M200" s="257"/>
      <c r="N200" s="257"/>
      <c r="O200" s="257"/>
    </row>
    <row r="201" spans="1:15" ht="25.5" x14ac:dyDescent="0.2">
      <c r="A201" s="251" t="s">
        <v>538</v>
      </c>
      <c r="B201" s="251" t="s">
        <v>329</v>
      </c>
      <c r="C201" s="252" t="s">
        <v>1211</v>
      </c>
      <c r="D201" s="544" t="s">
        <v>1212</v>
      </c>
      <c r="E201" s="544"/>
      <c r="F201" s="544"/>
      <c r="G201" s="544"/>
      <c r="H201" s="254" t="s">
        <v>210</v>
      </c>
      <c r="I201" s="255">
        <v>3</v>
      </c>
      <c r="J201" s="481"/>
      <c r="K201" s="257"/>
      <c r="L201" s="257">
        <f t="shared" si="0"/>
        <v>0</v>
      </c>
      <c r="M201" s="257"/>
      <c r="N201" s="257"/>
      <c r="O201" s="257"/>
    </row>
    <row r="202" spans="1:15" ht="13.5" x14ac:dyDescent="0.2">
      <c r="A202" s="278" t="s">
        <v>542</v>
      </c>
      <c r="B202" s="278" t="s">
        <v>388</v>
      </c>
      <c r="C202" s="279" t="s">
        <v>1213</v>
      </c>
      <c r="D202" s="551" t="s">
        <v>1214</v>
      </c>
      <c r="E202" s="551"/>
      <c r="F202" s="551"/>
      <c r="G202" s="551"/>
      <c r="H202" s="281" t="s">
        <v>210</v>
      </c>
      <c r="I202" s="282">
        <v>3</v>
      </c>
      <c r="J202" s="481"/>
      <c r="K202" s="257"/>
      <c r="L202" s="257">
        <f t="shared" si="0"/>
        <v>0</v>
      </c>
      <c r="M202" s="257"/>
      <c r="N202" s="257"/>
      <c r="O202" s="257"/>
    </row>
    <row r="203" spans="1:15" ht="25.5" x14ac:dyDescent="0.2">
      <c r="A203" s="251" t="s">
        <v>546</v>
      </c>
      <c r="B203" s="251" t="s">
        <v>329</v>
      </c>
      <c r="C203" s="252" t="s">
        <v>1215</v>
      </c>
      <c r="D203" s="544" t="s">
        <v>1216</v>
      </c>
      <c r="E203" s="544"/>
      <c r="F203" s="544"/>
      <c r="G203" s="544"/>
      <c r="H203" s="254" t="s">
        <v>87</v>
      </c>
      <c r="I203" s="255">
        <v>2</v>
      </c>
      <c r="J203" s="481"/>
      <c r="K203" s="257"/>
      <c r="L203" s="257">
        <f t="shared" si="0"/>
        <v>0</v>
      </c>
      <c r="M203" s="257"/>
      <c r="N203" s="257"/>
      <c r="O203" s="257"/>
    </row>
    <row r="204" spans="1:15" ht="25.5" x14ac:dyDescent="0.2">
      <c r="A204" s="251" t="s">
        <v>550</v>
      </c>
      <c r="B204" s="251" t="s">
        <v>329</v>
      </c>
      <c r="C204" s="252" t="s">
        <v>1217</v>
      </c>
      <c r="D204" s="544" t="s">
        <v>1218</v>
      </c>
      <c r="E204" s="544"/>
      <c r="F204" s="544"/>
      <c r="G204" s="544"/>
      <c r="H204" s="254" t="s">
        <v>87</v>
      </c>
      <c r="I204" s="255">
        <v>7</v>
      </c>
      <c r="J204" s="481"/>
      <c r="K204" s="257"/>
      <c r="L204" s="257">
        <f t="shared" si="0"/>
        <v>0</v>
      </c>
      <c r="M204" s="257"/>
      <c r="N204" s="257"/>
      <c r="O204" s="257"/>
    </row>
    <row r="205" spans="1:15" ht="25.5" x14ac:dyDescent="0.2">
      <c r="A205" s="251" t="s">
        <v>554</v>
      </c>
      <c r="B205" s="251" t="s">
        <v>329</v>
      </c>
      <c r="C205" s="252" t="s">
        <v>1219</v>
      </c>
      <c r="D205" s="544" t="s">
        <v>1220</v>
      </c>
      <c r="E205" s="544"/>
      <c r="F205" s="544"/>
      <c r="G205" s="544"/>
      <c r="H205" s="254" t="s">
        <v>87</v>
      </c>
      <c r="I205" s="255">
        <v>4</v>
      </c>
      <c r="J205" s="481"/>
      <c r="K205" s="257"/>
      <c r="L205" s="257">
        <f t="shared" si="0"/>
        <v>0</v>
      </c>
      <c r="M205" s="257"/>
      <c r="N205" s="257"/>
      <c r="O205" s="257"/>
    </row>
    <row r="206" spans="1:15" ht="25.5" x14ac:dyDescent="0.2">
      <c r="A206" s="251" t="s">
        <v>558</v>
      </c>
      <c r="B206" s="251" t="s">
        <v>329</v>
      </c>
      <c r="C206" s="252" t="s">
        <v>1205</v>
      </c>
      <c r="D206" s="544" t="s">
        <v>1221</v>
      </c>
      <c r="E206" s="544"/>
      <c r="F206" s="544"/>
      <c r="G206" s="544"/>
      <c r="H206" s="254" t="s">
        <v>87</v>
      </c>
      <c r="I206" s="255">
        <v>4</v>
      </c>
      <c r="J206" s="481"/>
      <c r="K206" s="257"/>
      <c r="L206" s="257">
        <f t="shared" si="0"/>
        <v>0</v>
      </c>
      <c r="M206" s="257"/>
      <c r="N206" s="257"/>
      <c r="O206" s="257"/>
    </row>
    <row r="207" spans="1:15" ht="18" x14ac:dyDescent="0.35">
      <c r="A207" s="476"/>
      <c r="B207" s="477" t="s">
        <v>1089</v>
      </c>
      <c r="C207" s="477"/>
      <c r="D207" s="477"/>
      <c r="E207" s="477"/>
      <c r="F207" s="477"/>
      <c r="G207" s="477"/>
      <c r="H207" s="477"/>
      <c r="I207" s="477"/>
      <c r="J207" s="481"/>
      <c r="K207" s="257"/>
      <c r="L207" s="492">
        <f>L208</f>
        <v>0</v>
      </c>
      <c r="M207" s="493"/>
      <c r="N207" s="493"/>
      <c r="O207" s="493"/>
    </row>
    <row r="208" spans="1:15" ht="15" x14ac:dyDescent="0.3">
      <c r="A208" s="476"/>
      <c r="B208" s="479" t="s">
        <v>1090</v>
      </c>
      <c r="C208" s="479"/>
      <c r="D208" s="479"/>
      <c r="E208" s="479"/>
      <c r="F208" s="479"/>
      <c r="G208" s="479"/>
      <c r="H208" s="479"/>
      <c r="I208" s="479"/>
      <c r="J208" s="481"/>
      <c r="K208" s="257"/>
      <c r="L208" s="480">
        <f>SUM(L209:L212)</f>
        <v>0</v>
      </c>
      <c r="M208" s="225"/>
      <c r="N208" s="225"/>
      <c r="O208" s="225"/>
    </row>
    <row r="209" spans="1:15" ht="25.5" x14ac:dyDescent="0.2">
      <c r="A209" s="251" t="s">
        <v>562</v>
      </c>
      <c r="B209" s="251" t="s">
        <v>329</v>
      </c>
      <c r="C209" s="252" t="s">
        <v>1222</v>
      </c>
      <c r="D209" s="544" t="s">
        <v>1223</v>
      </c>
      <c r="E209" s="544"/>
      <c r="F209" s="544"/>
      <c r="G209" s="544"/>
      <c r="H209" s="254" t="s">
        <v>210</v>
      </c>
      <c r="I209" s="255">
        <v>60</v>
      </c>
      <c r="J209" s="481"/>
      <c r="K209" s="257"/>
      <c r="L209" s="257">
        <f>ROUND(J209*I209,2)</f>
        <v>0</v>
      </c>
      <c r="M209" s="257"/>
      <c r="N209" s="257"/>
      <c r="O209" s="257"/>
    </row>
    <row r="210" spans="1:15" ht="27" x14ac:dyDescent="0.2">
      <c r="A210" s="278" t="s">
        <v>566</v>
      </c>
      <c r="B210" s="278" t="s">
        <v>388</v>
      </c>
      <c r="C210" s="279" t="s">
        <v>1131</v>
      </c>
      <c r="D210" s="551" t="s">
        <v>1132</v>
      </c>
      <c r="E210" s="551"/>
      <c r="F210" s="551"/>
      <c r="G210" s="551"/>
      <c r="H210" s="281" t="s">
        <v>388</v>
      </c>
      <c r="I210" s="282">
        <v>60</v>
      </c>
      <c r="J210" s="481"/>
      <c r="K210" s="257"/>
      <c r="L210" s="257">
        <f>ROUND(J210*I210,2)</f>
        <v>0</v>
      </c>
      <c r="M210" s="257"/>
      <c r="N210" s="257"/>
      <c r="O210" s="257"/>
    </row>
    <row r="211" spans="1:15" ht="25.5" x14ac:dyDescent="0.2">
      <c r="A211" s="251" t="s">
        <v>570</v>
      </c>
      <c r="B211" s="251" t="s">
        <v>329</v>
      </c>
      <c r="C211" s="252" t="s">
        <v>1224</v>
      </c>
      <c r="D211" s="544" t="s">
        <v>1225</v>
      </c>
      <c r="E211" s="544"/>
      <c r="F211" s="544"/>
      <c r="G211" s="544"/>
      <c r="H211" s="254" t="s">
        <v>210</v>
      </c>
      <c r="I211" s="255">
        <v>15</v>
      </c>
      <c r="J211" s="481"/>
      <c r="K211" s="257"/>
      <c r="L211" s="257">
        <f>ROUND(J211*I211,2)</f>
        <v>0</v>
      </c>
      <c r="M211" s="257"/>
      <c r="N211" s="257"/>
      <c r="O211" s="257"/>
    </row>
    <row r="212" spans="1:15" ht="27" x14ac:dyDescent="0.2">
      <c r="A212" s="278" t="s">
        <v>574</v>
      </c>
      <c r="B212" s="278" t="s">
        <v>388</v>
      </c>
      <c r="C212" s="279" t="s">
        <v>1138</v>
      </c>
      <c r="D212" s="551" t="s">
        <v>1139</v>
      </c>
      <c r="E212" s="551"/>
      <c r="F212" s="551"/>
      <c r="G212" s="551"/>
      <c r="H212" s="281" t="s">
        <v>388</v>
      </c>
      <c r="I212" s="282">
        <v>15</v>
      </c>
      <c r="J212" s="481"/>
      <c r="K212" s="257"/>
      <c r="L212" s="257">
        <f>ROUND(J212*I212,2)</f>
        <v>0</v>
      </c>
      <c r="M212" s="257"/>
      <c r="N212" s="257"/>
      <c r="O212" s="257"/>
    </row>
    <row r="213" spans="1:15" ht="18" x14ac:dyDescent="0.35">
      <c r="A213" s="476"/>
      <c r="B213" s="477" t="s">
        <v>314</v>
      </c>
      <c r="C213" s="477"/>
      <c r="D213" s="477"/>
      <c r="E213" s="477"/>
      <c r="F213" s="477"/>
      <c r="G213" s="477"/>
      <c r="H213" s="477"/>
      <c r="I213" s="477"/>
      <c r="J213" s="481"/>
      <c r="K213" s="257"/>
      <c r="L213" s="494">
        <f>SUM(L214)</f>
        <v>0</v>
      </c>
      <c r="M213" s="495"/>
      <c r="N213" s="495"/>
      <c r="O213" s="495"/>
    </row>
    <row r="214" spans="1:15" x14ac:dyDescent="0.2">
      <c r="A214" s="251" t="s">
        <v>578</v>
      </c>
      <c r="B214" s="251" t="s">
        <v>329</v>
      </c>
      <c r="C214" s="252" t="s">
        <v>1226</v>
      </c>
      <c r="D214" s="544" t="s">
        <v>1227</v>
      </c>
      <c r="E214" s="544"/>
      <c r="F214" s="544"/>
      <c r="G214" s="544"/>
      <c r="H214" s="254" t="s">
        <v>749</v>
      </c>
      <c r="I214" s="255">
        <v>240</v>
      </c>
      <c r="J214" s="481"/>
      <c r="K214" s="257"/>
      <c r="L214" s="257">
        <f>ROUND(J214*I214,2)</f>
        <v>0</v>
      </c>
      <c r="M214" s="257"/>
      <c r="N214" s="257"/>
      <c r="O214" s="257"/>
    </row>
    <row r="215" spans="1:15" ht="13.5" x14ac:dyDescent="0.2">
      <c r="A215" s="482"/>
      <c r="B215" s="482"/>
      <c r="C215" s="483" t="s">
        <v>341</v>
      </c>
      <c r="D215" s="545" t="s">
        <v>1228</v>
      </c>
      <c r="E215" s="546"/>
      <c r="F215" s="546"/>
      <c r="G215" s="546"/>
      <c r="H215" s="482"/>
      <c r="I215" s="484">
        <v>80</v>
      </c>
      <c r="J215" s="481"/>
      <c r="K215" s="257"/>
      <c r="L215" s="482"/>
      <c r="M215" s="482"/>
      <c r="N215" s="482"/>
      <c r="O215" s="482"/>
    </row>
    <row r="216" spans="1:15" ht="13.5" x14ac:dyDescent="0.2">
      <c r="A216" s="482"/>
      <c r="B216" s="482"/>
      <c r="C216" s="483" t="s">
        <v>341</v>
      </c>
      <c r="D216" s="547" t="s">
        <v>1229</v>
      </c>
      <c r="E216" s="548"/>
      <c r="F216" s="548"/>
      <c r="G216" s="548"/>
      <c r="H216" s="482"/>
      <c r="I216" s="484">
        <v>32</v>
      </c>
      <c r="J216" s="481"/>
      <c r="K216" s="257"/>
      <c r="L216" s="482"/>
      <c r="M216" s="482"/>
      <c r="N216" s="482"/>
      <c r="O216" s="482"/>
    </row>
    <row r="217" spans="1:15" ht="13.5" x14ac:dyDescent="0.2">
      <c r="A217" s="482"/>
      <c r="B217" s="482"/>
      <c r="C217" s="483" t="s">
        <v>341</v>
      </c>
      <c r="D217" s="547" t="s">
        <v>1230</v>
      </c>
      <c r="E217" s="548"/>
      <c r="F217" s="548"/>
      <c r="G217" s="548"/>
      <c r="H217" s="482"/>
      <c r="I217" s="484">
        <v>48</v>
      </c>
      <c r="J217" s="481"/>
      <c r="K217" s="257"/>
      <c r="L217" s="482"/>
      <c r="M217" s="482"/>
      <c r="N217" s="482"/>
      <c r="O217" s="482"/>
    </row>
    <row r="218" spans="1:15" ht="13.5" x14ac:dyDescent="0.2">
      <c r="A218" s="482"/>
      <c r="B218" s="482"/>
      <c r="C218" s="483" t="s">
        <v>341</v>
      </c>
      <c r="D218" s="547" t="s">
        <v>1231</v>
      </c>
      <c r="E218" s="548"/>
      <c r="F218" s="548"/>
      <c r="G218" s="548"/>
      <c r="H218" s="482"/>
      <c r="I218" s="484">
        <v>80</v>
      </c>
      <c r="J218" s="481"/>
      <c r="K218" s="257"/>
      <c r="L218" s="482"/>
      <c r="M218" s="482"/>
      <c r="N218" s="482"/>
      <c r="O218" s="482"/>
    </row>
    <row r="219" spans="1:15" ht="13.5" x14ac:dyDescent="0.2">
      <c r="A219" s="486"/>
      <c r="B219" s="486"/>
      <c r="C219" s="487" t="s">
        <v>341</v>
      </c>
      <c r="D219" s="554" t="s">
        <v>354</v>
      </c>
      <c r="E219" s="555"/>
      <c r="F219" s="555"/>
      <c r="G219" s="555"/>
      <c r="H219" s="486"/>
      <c r="I219" s="488">
        <v>240</v>
      </c>
      <c r="J219" s="481"/>
      <c r="K219" s="257"/>
      <c r="L219" s="486"/>
      <c r="M219" s="486"/>
      <c r="N219" s="486"/>
      <c r="O219" s="486"/>
    </row>
    <row r="220" spans="1:15" ht="18" x14ac:dyDescent="0.35">
      <c r="A220" s="476"/>
      <c r="B220" s="477" t="s">
        <v>315</v>
      </c>
      <c r="C220" s="477"/>
      <c r="D220" s="477"/>
      <c r="E220" s="477"/>
      <c r="F220" s="477"/>
      <c r="G220" s="477"/>
      <c r="H220" s="477"/>
      <c r="I220" s="477"/>
      <c r="J220" s="481"/>
      <c r="K220" s="257"/>
      <c r="L220" s="478">
        <f>L221+L225</f>
        <v>0</v>
      </c>
      <c r="M220" s="468"/>
      <c r="N220" s="468"/>
      <c r="O220" s="468"/>
    </row>
    <row r="221" spans="1:15" ht="15" x14ac:dyDescent="0.3">
      <c r="A221" s="476"/>
      <c r="B221" s="479" t="s">
        <v>316</v>
      </c>
      <c r="C221" s="479"/>
      <c r="D221" s="479"/>
      <c r="E221" s="479"/>
      <c r="F221" s="479"/>
      <c r="G221" s="479"/>
      <c r="H221" s="479"/>
      <c r="I221" s="479"/>
      <c r="J221" s="481"/>
      <c r="K221" s="257"/>
      <c r="L221" s="480">
        <f>SUM(L222:L224)</f>
        <v>0</v>
      </c>
      <c r="M221" s="225"/>
      <c r="N221" s="225"/>
      <c r="O221" s="225"/>
    </row>
    <row r="222" spans="1:15" ht="25.5" x14ac:dyDescent="0.2">
      <c r="A222" s="251" t="s">
        <v>582</v>
      </c>
      <c r="B222" s="251" t="s">
        <v>329</v>
      </c>
      <c r="C222" s="252" t="s">
        <v>1232</v>
      </c>
      <c r="D222" s="544" t="s">
        <v>1233</v>
      </c>
      <c r="E222" s="544"/>
      <c r="F222" s="544"/>
      <c r="G222" s="544"/>
      <c r="H222" s="254" t="s">
        <v>163</v>
      </c>
      <c r="I222" s="255">
        <v>1</v>
      </c>
      <c r="J222" s="481"/>
      <c r="K222" s="257"/>
      <c r="L222" s="257">
        <f>ROUND(J222*I222,2)</f>
        <v>0</v>
      </c>
      <c r="M222" s="257"/>
      <c r="N222" s="257"/>
      <c r="O222" s="257"/>
    </row>
    <row r="223" spans="1:15" ht="25.5" x14ac:dyDescent="0.2">
      <c r="A223" s="251" t="s">
        <v>586</v>
      </c>
      <c r="B223" s="251" t="s">
        <v>329</v>
      </c>
      <c r="C223" s="252" t="s">
        <v>1234</v>
      </c>
      <c r="D223" s="544" t="s">
        <v>1235</v>
      </c>
      <c r="E223" s="544"/>
      <c r="F223" s="544"/>
      <c r="G223" s="544"/>
      <c r="H223" s="254" t="s">
        <v>163</v>
      </c>
      <c r="I223" s="255">
        <v>1</v>
      </c>
      <c r="J223" s="481"/>
      <c r="K223" s="257"/>
      <c r="L223" s="257">
        <f>ROUND(J223*I223,2)</f>
        <v>0</v>
      </c>
      <c r="M223" s="257"/>
      <c r="N223" s="257"/>
      <c r="O223" s="257"/>
    </row>
    <row r="224" spans="1:15" ht="25.5" x14ac:dyDescent="0.2">
      <c r="A224" s="251" t="s">
        <v>113</v>
      </c>
      <c r="B224" s="251" t="s">
        <v>329</v>
      </c>
      <c r="C224" s="252" t="s">
        <v>755</v>
      </c>
      <c r="D224" s="544" t="s">
        <v>756</v>
      </c>
      <c r="E224" s="544"/>
      <c r="F224" s="544"/>
      <c r="G224" s="544"/>
      <c r="H224" s="254" t="s">
        <v>163</v>
      </c>
      <c r="I224" s="255">
        <v>1</v>
      </c>
      <c r="J224" s="481"/>
      <c r="K224" s="257"/>
      <c r="L224" s="257">
        <f>ROUND(J224*I224,2)</f>
        <v>0</v>
      </c>
      <c r="M224" s="257"/>
      <c r="N224" s="257"/>
      <c r="O224" s="257"/>
    </row>
    <row r="225" spans="1:15" ht="15" x14ac:dyDescent="0.3">
      <c r="A225" s="476"/>
      <c r="B225" s="479" t="s">
        <v>317</v>
      </c>
      <c r="C225" s="479"/>
      <c r="D225" s="479"/>
      <c r="E225" s="479"/>
      <c r="F225" s="479"/>
      <c r="G225" s="479"/>
      <c r="H225" s="479"/>
      <c r="I225" s="479"/>
      <c r="J225" s="481"/>
      <c r="K225" s="257"/>
      <c r="L225" s="257">
        <f>SUM(L226:L227)</f>
        <v>0</v>
      </c>
      <c r="M225" s="257"/>
      <c r="N225" s="257"/>
      <c r="O225" s="257"/>
    </row>
    <row r="226" spans="1:15" ht="25.5" x14ac:dyDescent="0.2">
      <c r="A226" s="251" t="s">
        <v>593</v>
      </c>
      <c r="B226" s="251" t="s">
        <v>329</v>
      </c>
      <c r="C226" s="252" t="s">
        <v>1236</v>
      </c>
      <c r="D226" s="544" t="s">
        <v>1237</v>
      </c>
      <c r="E226" s="544"/>
      <c r="F226" s="544"/>
      <c r="G226" s="544"/>
      <c r="H226" s="254" t="s">
        <v>163</v>
      </c>
      <c r="I226" s="255">
        <v>1</v>
      </c>
      <c r="J226" s="481"/>
      <c r="K226" s="257"/>
      <c r="L226" s="257">
        <f>ROUND(J226*I226,2)</f>
        <v>0</v>
      </c>
      <c r="M226" s="257"/>
      <c r="N226" s="257"/>
      <c r="O226" s="257"/>
    </row>
    <row r="227" spans="1:15" ht="25.5" x14ac:dyDescent="0.2">
      <c r="A227" s="251" t="s">
        <v>130</v>
      </c>
      <c r="B227" s="251" t="s">
        <v>329</v>
      </c>
      <c r="C227" s="252" t="s">
        <v>1238</v>
      </c>
      <c r="D227" s="544" t="s">
        <v>1239</v>
      </c>
      <c r="E227" s="544"/>
      <c r="F227" s="544"/>
      <c r="G227" s="544"/>
      <c r="H227" s="254" t="s">
        <v>163</v>
      </c>
      <c r="I227" s="255">
        <v>1</v>
      </c>
      <c r="J227" s="481"/>
      <c r="K227" s="257"/>
      <c r="L227" s="257">
        <f>ROUND(J227*I227,2)</f>
        <v>0</v>
      </c>
      <c r="M227" s="257"/>
      <c r="N227" s="257"/>
      <c r="O227" s="257"/>
    </row>
  </sheetData>
  <sheetProtection password="CC49" sheet="1" objects="1" scenarios="1"/>
  <mergeCells count="132">
    <mergeCell ref="D219:G219"/>
    <mergeCell ref="D222:G222"/>
    <mergeCell ref="D223:G223"/>
    <mergeCell ref="D224:G224"/>
    <mergeCell ref="D226:G226"/>
    <mergeCell ref="D227:G227"/>
    <mergeCell ref="D212:G212"/>
    <mergeCell ref="D214:G214"/>
    <mergeCell ref="D215:G215"/>
    <mergeCell ref="D216:G216"/>
    <mergeCell ref="D217:G217"/>
    <mergeCell ref="D218:G218"/>
    <mergeCell ref="D204:G204"/>
    <mergeCell ref="D205:G205"/>
    <mergeCell ref="D206:G206"/>
    <mergeCell ref="D209:G209"/>
    <mergeCell ref="D210:G210"/>
    <mergeCell ref="D211:G211"/>
    <mergeCell ref="D198:G198"/>
    <mergeCell ref="D199:G199"/>
    <mergeCell ref="D200:G200"/>
    <mergeCell ref="D201:G201"/>
    <mergeCell ref="D202:G202"/>
    <mergeCell ref="D203:G203"/>
    <mergeCell ref="D192:G192"/>
    <mergeCell ref="D193:G193"/>
    <mergeCell ref="D194:G194"/>
    <mergeCell ref="D195:G195"/>
    <mergeCell ref="D196:G196"/>
    <mergeCell ref="D197:G197"/>
    <mergeCell ref="D186:G186"/>
    <mergeCell ref="D187:G187"/>
    <mergeCell ref="D188:G188"/>
    <mergeCell ref="D189:G189"/>
    <mergeCell ref="D190:G190"/>
    <mergeCell ref="D191:G191"/>
    <mergeCell ref="D180:G180"/>
    <mergeCell ref="D181:G181"/>
    <mergeCell ref="D182:G182"/>
    <mergeCell ref="D183:G183"/>
    <mergeCell ref="D184:G184"/>
    <mergeCell ref="D185:G185"/>
    <mergeCell ref="D174:G174"/>
    <mergeCell ref="D175:G175"/>
    <mergeCell ref="D176:G176"/>
    <mergeCell ref="D177:G177"/>
    <mergeCell ref="D178:G178"/>
    <mergeCell ref="D179:G179"/>
    <mergeCell ref="D168:G168"/>
    <mergeCell ref="D169:G169"/>
    <mergeCell ref="D170:G170"/>
    <mergeCell ref="D171:G171"/>
    <mergeCell ref="D172:G172"/>
    <mergeCell ref="D173:G173"/>
    <mergeCell ref="D162:G162"/>
    <mergeCell ref="D163:G163"/>
    <mergeCell ref="D164:G164"/>
    <mergeCell ref="D165:G165"/>
    <mergeCell ref="D166:G166"/>
    <mergeCell ref="D167:G167"/>
    <mergeCell ref="D156:G156"/>
    <mergeCell ref="D157:G157"/>
    <mergeCell ref="D158:G158"/>
    <mergeCell ref="D159:G159"/>
    <mergeCell ref="D160:G160"/>
    <mergeCell ref="D161:G161"/>
    <mergeCell ref="D150:G150"/>
    <mergeCell ref="D151:G151"/>
    <mergeCell ref="D152:G152"/>
    <mergeCell ref="D153:G153"/>
    <mergeCell ref="D154:G154"/>
    <mergeCell ref="D155:G155"/>
    <mergeCell ref="D144:G144"/>
    <mergeCell ref="D145:G145"/>
    <mergeCell ref="D146:G146"/>
    <mergeCell ref="D147:G147"/>
    <mergeCell ref="D148:G148"/>
    <mergeCell ref="D149:G149"/>
    <mergeCell ref="D138:G138"/>
    <mergeCell ref="D139:G139"/>
    <mergeCell ref="D140:G140"/>
    <mergeCell ref="D141:G141"/>
    <mergeCell ref="D142:G142"/>
    <mergeCell ref="D143:G143"/>
    <mergeCell ref="D132:G132"/>
    <mergeCell ref="D133:G133"/>
    <mergeCell ref="D134:G134"/>
    <mergeCell ref="D135:G135"/>
    <mergeCell ref="D136:G136"/>
    <mergeCell ref="D137:G137"/>
    <mergeCell ref="D123:G123"/>
    <mergeCell ref="D124:G124"/>
    <mergeCell ref="D126:G126"/>
    <mergeCell ref="D127:G127"/>
    <mergeCell ref="D128:G128"/>
    <mergeCell ref="D129:G129"/>
    <mergeCell ref="K113:O113"/>
    <mergeCell ref="K114:O114"/>
    <mergeCell ref="D116:G116"/>
    <mergeCell ref="D120:G120"/>
    <mergeCell ref="D121:G121"/>
    <mergeCell ref="D122:G122"/>
    <mergeCell ref="A83:E83"/>
    <mergeCell ref="L83:O83"/>
    <mergeCell ref="A106:O106"/>
    <mergeCell ref="D108:N108"/>
    <mergeCell ref="D109:N109"/>
    <mergeCell ref="K111:N111"/>
    <mergeCell ref="A73:O73"/>
    <mergeCell ref="D75:N75"/>
    <mergeCell ref="D76:N76"/>
    <mergeCell ref="K78:N78"/>
    <mergeCell ref="K80:O80"/>
    <mergeCell ref="K81:O81"/>
    <mergeCell ref="C21:J21"/>
    <mergeCell ref="F29:H29"/>
    <mergeCell ref="F30:H30"/>
    <mergeCell ref="F31:H31"/>
    <mergeCell ref="F32:H32"/>
    <mergeCell ref="F33:H33"/>
    <mergeCell ref="M11:N11"/>
    <mergeCell ref="M12:N12"/>
    <mergeCell ref="M14:N14"/>
    <mergeCell ref="M15:N15"/>
    <mergeCell ref="M17:N17"/>
    <mergeCell ref="M18:N18"/>
    <mergeCell ref="A1:O1"/>
    <mergeCell ref="D3:N3"/>
    <mergeCell ref="D4:N4"/>
    <mergeCell ref="M6:N6"/>
    <mergeCell ref="M8:N8"/>
    <mergeCell ref="M9:N9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38</vt:i4>
      </vt:variant>
    </vt:vector>
  </HeadingPairs>
  <TitlesOfParts>
    <vt:vector size="44" baseType="lpstr">
      <vt:lpstr>Krycí list</vt:lpstr>
      <vt:lpstr>Rekapitulace</vt:lpstr>
      <vt:lpstr>Položky</vt:lpstr>
      <vt:lpstr>ZTI</vt:lpstr>
      <vt:lpstr>Gastro</vt:lpstr>
      <vt:lpstr>Elektro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Gastro!Oblast_tisku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Milena Rotreklová</cp:lastModifiedBy>
  <cp:lastPrinted>2019-02-22T07:55:49Z</cp:lastPrinted>
  <dcterms:created xsi:type="dcterms:W3CDTF">2019-02-22T07:16:48Z</dcterms:created>
  <dcterms:modified xsi:type="dcterms:W3CDTF">2019-03-04T17:34:57Z</dcterms:modified>
</cp:coreProperties>
</file>