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spodaření střediska\2019\VZ-IT-2019-1.1\"/>
    </mc:Choice>
  </mc:AlternateContent>
  <bookViews>
    <workbookView xWindow="480" yWindow="105" windowWidth="22995" windowHeight="12015"/>
  </bookViews>
  <sheets>
    <sheet name="ZADÁNÍ VZ" sheetId="2" r:id="rId1"/>
    <sheet name="Zdroj" sheetId="1" r:id="rId2"/>
  </sheets>
  <calcPr calcId="162913"/>
  <pivotCaches>
    <pivotCache cacheId="8" r:id="rId3"/>
  </pivotCaches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2" i="2"/>
  <c r="F69" i="2" l="1"/>
  <c r="F71" i="2"/>
  <c r="F68" i="2"/>
  <c r="F70" i="2"/>
  <c r="I65" i="1" l="1"/>
  <c r="I66" i="1"/>
  <c r="I67" i="1"/>
  <c r="I68" i="1"/>
  <c r="I46" i="1" l="1"/>
  <c r="I11" i="1"/>
  <c r="I12" i="1"/>
  <c r="F65" i="2"/>
  <c r="F67" i="2"/>
  <c r="F66" i="2"/>
  <c r="I20" i="1" l="1"/>
  <c r="I17" i="1"/>
  <c r="I33" i="1"/>
  <c r="I13" i="1"/>
  <c r="I9" i="1"/>
  <c r="I47" i="1"/>
  <c r="I24" i="1"/>
  <c r="I39" i="1"/>
  <c r="C85" i="1"/>
  <c r="I49" i="1"/>
  <c r="I51" i="1"/>
  <c r="G85" i="1"/>
  <c r="F12" i="2"/>
  <c r="F45" i="2"/>
  <c r="F31" i="2"/>
  <c r="F11" i="2"/>
  <c r="F14" i="2"/>
  <c r="F53" i="2"/>
  <c r="F56" i="2"/>
  <c r="F5" i="2"/>
  <c r="F33" i="2"/>
  <c r="F19" i="2"/>
  <c r="F52" i="2"/>
  <c r="F35" i="2"/>
  <c r="F25" i="2"/>
  <c r="F64" i="2"/>
  <c r="F44" i="2"/>
  <c r="F58" i="2"/>
  <c r="F21" i="2"/>
  <c r="F30" i="2"/>
  <c r="F63" i="2"/>
  <c r="F40" i="2"/>
  <c r="F2" i="2"/>
  <c r="F48" i="2"/>
  <c r="F16" i="2"/>
  <c r="F8" i="2"/>
  <c r="F47" i="2"/>
  <c r="F50" i="2"/>
  <c r="F46" i="2"/>
  <c r="F27" i="2"/>
  <c r="F36" i="2"/>
  <c r="F4" i="2"/>
  <c r="F55" i="2"/>
  <c r="F61" i="2"/>
  <c r="F41" i="2"/>
  <c r="F15" i="2"/>
  <c r="F24" i="2"/>
  <c r="F57" i="2"/>
  <c r="F7" i="2"/>
  <c r="F34" i="2"/>
  <c r="F49" i="2"/>
  <c r="F29" i="2"/>
  <c r="F3" i="2"/>
  <c r="F38" i="2"/>
  <c r="F18" i="2"/>
  <c r="F51" i="2"/>
  <c r="F60" i="2"/>
  <c r="F28" i="2"/>
  <c r="F43" i="2"/>
  <c r="F23" i="2"/>
  <c r="F26" i="2"/>
  <c r="F6" i="2"/>
  <c r="F39" i="2"/>
  <c r="F9" i="2"/>
  <c r="F54" i="2"/>
  <c r="F22" i="2"/>
  <c r="F37" i="2"/>
  <c r="F17" i="2"/>
  <c r="F20" i="2"/>
  <c r="F59" i="2"/>
  <c r="F62" i="2"/>
  <c r="F42" i="2"/>
  <c r="F10" i="2"/>
  <c r="F13" i="2"/>
  <c r="F32" i="2"/>
  <c r="F72" i="2" l="1"/>
  <c r="I57" i="1"/>
  <c r="I56" i="1"/>
  <c r="I58" i="1"/>
  <c r="I55" i="1"/>
  <c r="I8" i="1" l="1"/>
  <c r="I4" i="1" l="1"/>
  <c r="I29" i="1" l="1"/>
  <c r="I10" i="1" l="1"/>
  <c r="I15" i="1" l="1"/>
  <c r="I18" i="1" l="1"/>
  <c r="I5" i="1" l="1"/>
  <c r="I32" i="1" l="1"/>
  <c r="I54" i="1" l="1"/>
  <c r="I83" i="1"/>
  <c r="I43" i="1"/>
  <c r="I84" i="1"/>
  <c r="I31" i="1"/>
  <c r="I42" i="1" l="1"/>
  <c r="I44" i="1"/>
  <c r="I45" i="1"/>
  <c r="I36" i="1"/>
  <c r="I82" i="1"/>
  <c r="I81" i="1"/>
  <c r="I35" i="1"/>
  <c r="I30" i="1"/>
  <c r="I74" i="1"/>
  <c r="I76" i="1"/>
  <c r="I77" i="1"/>
  <c r="I60" i="1"/>
  <c r="I59" i="1"/>
  <c r="I78" i="1"/>
  <c r="I3" i="1"/>
  <c r="I25" i="1"/>
  <c r="I75" i="1"/>
  <c r="I21" i="1"/>
  <c r="I50" i="1"/>
  <c r="I41" i="1"/>
  <c r="I61" i="1"/>
  <c r="I53" i="1"/>
  <c r="I70" i="1"/>
  <c r="I73" i="1"/>
  <c r="I72" i="1"/>
  <c r="I22" i="1" l="1"/>
  <c r="I38" i="1"/>
  <c r="I16" i="1"/>
  <c r="I14" i="1"/>
  <c r="I19" i="1"/>
  <c r="I34" i="1"/>
  <c r="I48" i="1"/>
  <c r="I40" i="1" l="1"/>
  <c r="I6" i="1"/>
  <c r="I28" i="1"/>
  <c r="I26" i="1"/>
  <c r="I27" i="1"/>
  <c r="I80" i="1"/>
  <c r="I7" i="1"/>
  <c r="I52" i="1"/>
  <c r="I62" i="1"/>
  <c r="I64" i="1"/>
  <c r="I23" i="1"/>
  <c r="I69" i="1"/>
  <c r="I37" i="1"/>
  <c r="I79" i="1"/>
  <c r="I71" i="1"/>
  <c r="I63" i="1"/>
  <c r="I85" i="1" l="1"/>
</calcChain>
</file>

<file path=xl/sharedStrings.xml><?xml version="1.0" encoding="utf-8"?>
<sst xmlns="http://schemas.openxmlformats.org/spreadsheetml/2006/main" count="494" uniqueCount="244">
  <si>
    <t>Číslo</t>
  </si>
  <si>
    <t>Vyřizuje</t>
  </si>
  <si>
    <t>Věc</t>
  </si>
  <si>
    <t>Koblihová Jarmila</t>
  </si>
  <si>
    <t>Špinka Marek</t>
  </si>
  <si>
    <t>Knížek Josef</t>
  </si>
  <si>
    <t>Loučka Radko</t>
  </si>
  <si>
    <t>Čížková Alena</t>
  </si>
  <si>
    <t>Milerski Michal</t>
  </si>
  <si>
    <t>Kudrnová Elena</t>
  </si>
  <si>
    <t>Němcová Dana</t>
  </si>
  <si>
    <t>Illmannová Gudrun</t>
  </si>
  <si>
    <t>Bečková Ilona</t>
  </si>
  <si>
    <t>Kašná Eva</t>
  </si>
  <si>
    <t>Svitáková Alena</t>
  </si>
  <si>
    <t>Vondruška Miloslav</t>
  </si>
  <si>
    <t>Prošková Renata</t>
  </si>
  <si>
    <t>Syrůček Jan</t>
  </si>
  <si>
    <t>Krupa Emil</t>
  </si>
  <si>
    <t>k objednání</t>
  </si>
  <si>
    <t>Toner alternativní HP Q5949X</t>
  </si>
  <si>
    <t>množství</t>
  </si>
  <si>
    <t>cena/J.</t>
  </si>
  <si>
    <t>HDD Externí 2.5" 1TB 600Mb/s</t>
  </si>
  <si>
    <t>cena kupní</t>
  </si>
  <si>
    <t>HDD Externí 2.5" 4TB 600Mb/s</t>
  </si>
  <si>
    <t>Příklad</t>
  </si>
  <si>
    <t>Laserové ukazovátko</t>
  </si>
  <si>
    <t>http://www.powerlaser.cz/cervene-lasery/laserovy-prezenter-s-casovacem-39</t>
  </si>
  <si>
    <t>https://www.itage.cz/zbozi/id-1211088_TRX_baterie_Lenovo_IBM_72_Wh_pro_ThinkPad_L450L460L470P50sT440T450T460T470T550T560W550sX240_neoriginalni__TRX45N1136</t>
  </si>
  <si>
    <t>Baterie do notebooku TRX-45N1136</t>
  </si>
  <si>
    <t>http://www.volak.net/detail.php?m=24&amp;s=113&amp;dzn=45&amp;dzb=152</t>
  </si>
  <si>
    <t xml:space="preserve">Brother HL-1110E A4 </t>
  </si>
  <si>
    <t>Brother TN2210</t>
  </si>
  <si>
    <t>https://www.suntech.cz/produkt/459121-vinity-toner-brother-tn-2210-black-1200str/</t>
  </si>
  <si>
    <t>HP CE278A, no 78A, černý</t>
  </si>
  <si>
    <t>https://www.swisstoner.cz/tonery-hp/hp-ce278a-no-78a-cerny-kompatibilni/</t>
  </si>
  <si>
    <t>ADATA HD330 2 TB (AHD330-2TU31-CBK)</t>
  </si>
  <si>
    <t>https://www.k24.cz/product/507416/ADATA_HD650_2TB_cerny_AHD650_2TU31_CBK_.html?utm_campaign=ADATA&amp;utm_medium=referral&amp;utm_source=zbozi.cz&amp;utm_term=507416</t>
  </si>
  <si>
    <t>Xerox za HP Q5949X No.49X</t>
  </si>
  <si>
    <t>https://www.itage.cz/partno/003R99731</t>
  </si>
  <si>
    <t>Fotopapír role HP Q6574A</t>
  </si>
  <si>
    <t>https://www.tisknulevne.cz/produkty/role-hp-q6574a-24-610mm-role-30-5-m-190-g-m2.html?utm_source=zbozi&amp;utm_content=xmlfeed&amp;utm_campaign=zbozi&amp;utm_medium=cpc</t>
  </si>
  <si>
    <t>Logitech MK235 (920-007933)</t>
  </si>
  <si>
    <t>https://www.czc.cz/logitech-mk235-cz/185314/produkt?utm_source=zbozi.cz&amp;utm_medium=cpc&amp;utm_campaign=Klavesnice&amp;utm_term=Logitech_MK235_CZ</t>
  </si>
  <si>
    <t>Genius NX-7015</t>
  </si>
  <si>
    <t>https://www.itage.cz/partno/31030109100</t>
  </si>
  <si>
    <t>pouzdro na 2,5"</t>
  </si>
  <si>
    <t>https://www.mall.cz/prislusenstvi-hdd/connectit-hardshellprotect-pouzdro-na-25-hdd-cff-5000-bk?utm_source=zbozi.cz&amp;utm_medium=cse&amp;utm_campaign=EG&amp;utm_content=prislusenstvi-hdd&amp;utm_term=1326512</t>
  </si>
  <si>
    <t>Transcend 32GB JetFlash 810, USB 3.0 flash disk, odolný</t>
  </si>
  <si>
    <t>https://www.ipopular.cz/transcend-32gb-jetflash-810-usb-3-0-flash-disk-modro-cerny-odola-narazu-tlaku-prachu-i-vode/</t>
  </si>
  <si>
    <t>https://www.ipopular.cz/patriot-supersonic-rage-128gb-flash-disk-usb-3-0-rychlost-az-180mb-s-50mb-s/</t>
  </si>
  <si>
    <t>PATRIOT Supersonic Rage 128GB Flash disk / USB 3.0</t>
  </si>
  <si>
    <t>Yenkee YPM 5000BK</t>
  </si>
  <si>
    <t>https://www.czc.cz/yenkee-ypm-5000bk-ergonomicka-operka-zapesti/198208/produkt?utm_source=zbozi.cz&amp;utm_medium=cpc&amp;utm_campaign=Prislusenstvi&amp;utm_term=YENKEE_YPM_5000BK_ergonomicka_operka_zapesti</t>
  </si>
  <si>
    <t>HP Q7581A azurová</t>
  </si>
  <si>
    <t>HP Q7582A žlutá</t>
  </si>
  <si>
    <t>HP Q7583A purpurová</t>
  </si>
  <si>
    <t>HP Q6470A černá</t>
  </si>
  <si>
    <t>https://www.levnyspotrebak.cz/originalni-hp-503a-q7581a</t>
  </si>
  <si>
    <t>https://www.levnyspotrebak.cz/originalni-hp-503a-q7582a</t>
  </si>
  <si>
    <t>https://www.levnyspotrebak.cz/originalni-hp-503a-q7583a</t>
  </si>
  <si>
    <t>https://www.levnyspotrebak.cz/originalni-hp-q6470a</t>
  </si>
  <si>
    <t>https://www.alza.cz/canon-cli-36-barevna-pro-ip100-d140617.htm?fbclid=IwAR0aYg6Uaz56Qh17vLT6UvKXrUdmzj1USN7lSBraLRwjmKPrkuEVeyrje5M</t>
  </si>
  <si>
    <t>Canon CLI-36 barevná</t>
  </si>
  <si>
    <t>https://www.alza.cz/canon-cli-35bk-cerna-pro-ip100-d140616.htm?fbclid=IwAR2NkcymdV7PnoAmukx7d40PEtGUOYTl5fVLtt8hN-VQhDByglgxcmRfk6I</t>
  </si>
  <si>
    <t>Canon PGI-35BK černá</t>
  </si>
  <si>
    <t>https://www.alza.cz/logitech-wireless-presenter-r400-d138120.htm?o=1</t>
  </si>
  <si>
    <t>Logitech Wireless Presenter R400</t>
  </si>
  <si>
    <t>Prezentér bezdrátový, červené laserové ukazovátko, dosah až 15m, USB přijímač</t>
  </si>
  <si>
    <t>Sluchátka s mikrofonem - otevřená konstrukce, skládací, frekvenční rozsah 15Hz-25kHz, citlivost 101dB,  3,5 mm Jack</t>
  </si>
  <si>
    <t>https://www.alza.cz/koss-porta-pro-dozivotni-zaruka-d5093807.htm?o=2</t>
  </si>
  <si>
    <t>Koss PORTA PRO</t>
  </si>
  <si>
    <t>CF280X</t>
  </si>
  <si>
    <t>CF226X</t>
  </si>
  <si>
    <t>Q5949X</t>
  </si>
  <si>
    <t>https://www.itage.cz/zbozi/id-931261_Xerox_Allprint_alternativni_toner_za_HP_CF280XD_cerna2x_6900_str_pro_LaserJet_M401_M425_Pro_400__801L00738</t>
  </si>
  <si>
    <t>https://www.itage.cz/zbozi/id-1499958_Xerox_alternativni_toner_HP_CF226X_pro_HP_LJ_Pro_M402_HP_LJ_Pro_MFP_M426_9000str_black__006R03464</t>
  </si>
  <si>
    <t>https://www.itage.cz/zbozi/id-80428_Xerox_alternativni_toner_HP_Q5949X_s_cipem_pro_LJ1320_6000str_black__003R99731</t>
  </si>
  <si>
    <t>https://www.itage.cz/zbozi/id-98551_EPSON_originalni_paska_cerna_pro_FX890__C13S015329</t>
  </si>
  <si>
    <t>Originální černý toner Samsung CLT-K505L</t>
  </si>
  <si>
    <t>Originální žlutý toner Samsung CLT-Y505L</t>
  </si>
  <si>
    <t>Originální purpurový toner Samsung CLT-M505L</t>
  </si>
  <si>
    <t>Originální azurový toner Samsung CLT-C505L</t>
  </si>
  <si>
    <t>https://www.itage.cz/zbozi/id-1209237_Samsung_CLTK505L_HYield_Blk_Toner_C__SU168A</t>
  </si>
  <si>
    <t>https://www.itage.cz/zbozi/id-981840_HPSamsung_CLTY505LELS_3500_stran_Toner_Yellow__SU512A</t>
  </si>
  <si>
    <t>https://www.itage.cz/zbozi/id-1209250_Samsung_CLTM505L_HYield_Magenta_Crt__SU302A</t>
  </si>
  <si>
    <t>https://www.itage.cz/zbozi/id-1209223_Samsung_CLTC505L_HYld_Cyan_Toner_Cr__SU035A</t>
  </si>
  <si>
    <t>redukce VGA (D-Sub) na hdmi k převodu signálu z analogového VGA na digitální HDMI</t>
  </si>
  <si>
    <t>solární nadíječka: 18V DC port pro nabíjení notebooků, autobaterie a dalších zařízení. 5V USB port pro nabíjení mobilních telefonů, tabletů, externích baterií.  Solární panel s výkonem 21W</t>
  </si>
  <si>
    <t>https://www.czc.cz/allpowers-sp18v21w-solarni-dobijec-21w-eu-blister/237878/produkt</t>
  </si>
  <si>
    <t>https://www.czc.cz/premiumcord-vga-yuv-na-hdmi-redukce/77563/produkt</t>
  </si>
  <si>
    <t>https://www.itage.cz/zbozi/id-1554630_Redukce_FIXED_z_microUSB_na_USBC_20_cerna__FIXAMTOCBK</t>
  </si>
  <si>
    <t xml:space="preserve">Wifi adapter/přístupový bod. Minimální požadavky: USB 3.0 rozhraní, 2x 5dBi anténa, kompatibilní s 802.11a/b/g/n/ac </t>
  </si>
  <si>
    <t>https://www.czc.cz/netis-wf2190/205332/produkt</t>
  </si>
  <si>
    <t xml:space="preserve">Wifi adaptér. Minimální požadavky: rozhrani USB 2.0, miniaturní velikost (20x14x7 mm), dvoupásmový provoz, pásmo 2,4 GHz a 5 GHz, v síti 802.11 ac: downlink až 867 Mb/s, uplink až 867 Mb/s (20/40MHz), v 802.11 a/b/g/n/ac </t>
  </si>
  <si>
    <t>https://www.czc.cz/asus-usb-ac53-nano-wi-fi-usb-adapter/212296/produkt</t>
  </si>
  <si>
    <t>Bezdrátová myš kompaktní, USB rozhraní, citlivost myši je 1200 DPI, má základní sestavu pravého a levého tlačítka a rolovací kolečko uprostřed</t>
  </si>
  <si>
    <t>https://www.czc.cz/genius-micro-traveler-9000r-v3-cerna-modra/206163/produkt</t>
  </si>
  <si>
    <t>Propojovací HDMI kabel verze 1.4, speciální kanál pro Ethernet, podpora přenosu 3D obrazu až do rozlišení Full HD 1080p, přenosová rychlost činí až 10,2 GB/s, délka 5 m</t>
  </si>
  <si>
    <t>https://www.czc.cz/connect-it-wirez-propojovaci-hdmi-kabel-v1-4-delka-5-m/252900/produkt</t>
  </si>
  <si>
    <t>Redukce HDMI na HDMI micro, určena pro mobilní telefony a tablety, pozlacené konektory</t>
  </si>
  <si>
    <t>https://www.czc.cz/gembird-cablexpert-kabel-hdmi-na-hdmi-micro-zlacene-kontakty-cerna/248118/produkt</t>
  </si>
  <si>
    <t>druh</t>
  </si>
  <si>
    <t>s</t>
  </si>
  <si>
    <t>ehd</t>
  </si>
  <si>
    <t>t</t>
  </si>
  <si>
    <t>bat</t>
  </si>
  <si>
    <t>flash</t>
  </si>
  <si>
    <t>https://www.itage.cz/index.php?target=search&amp;search=HDD+Extern%C3%AD+2.5%22+1TB</t>
  </si>
  <si>
    <t>https://www.itage.cz/index.php?target=search&amp;search=HDD+Extern%C3%AD+2.5%22+4TB</t>
  </si>
  <si>
    <t>https://www.chytreelektro.cz/chytreelektro/eshop/37-1-Pocitace/3721-3-Inkoustove-naplne/5/117665-Xerox-alternativni-inkoust-kompatibilni-s-EPSON-T7891-T7892-T7893-T7894-1x68ml-3x37ml-multipack</t>
  </si>
  <si>
    <t>Náplň alternativní sada EPSON T6641, T6642, T6643, T6644</t>
  </si>
  <si>
    <t xml:space="preserve">VZ-IT-2019-1.1  </t>
  </si>
  <si>
    <t>Canon PIXMA iP110 + baterie</t>
  </si>
  <si>
    <t>prn</t>
  </si>
  <si>
    <t xml:space="preserve">https://www.alza.cz/canon-pixma-ip110-baterie-d2148078.htm#popis </t>
  </si>
  <si>
    <t>Canon imageFORMULA P-208 II</t>
  </si>
  <si>
    <t>scan</t>
  </si>
  <si>
    <t>https://www.alza.cz/canon-formula-p-208-ii-d2362397.htm?o=4</t>
  </si>
  <si>
    <t>Beneš František</t>
  </si>
  <si>
    <t>Čánský Jiří</t>
  </si>
  <si>
    <t>ADAM HALL 7854 Redukce TRS F - XLR F</t>
  </si>
  <si>
    <t>https://www.audiotek.cz/adam-hall-7854-redukce-trs-f-xlr-f-1982.html</t>
  </si>
  <si>
    <t>CONNECT IT CI-133 Notebook Power 90W</t>
  </si>
  <si>
    <t>https://www.mall.cz/notebooky-adaptery/itec-usb-c-univerzalni-napajeci-adapter-112-w-charger-c112w?gclid=Cj0KCQjw7YblBRDFARIsAKkK-dKawDHP67NrgvT5iDA4cqaI2wnQp-zWpl-Vl1b48u5VLYo3mEtlzRYaAlzMEALw_wcB</t>
  </si>
  <si>
    <t>I-TEC USB-C univerzální napájecí adaptér 112 W CHARGER-C112W</t>
  </si>
  <si>
    <t>Aligator Datový kabel microUSB s prodlouženým konektorem</t>
  </si>
  <si>
    <t>https://www.mironet.cz/aligator-datovy-kabel-microusb-s-prodlouzenym-konektorem-bulk+dp335242/?gclid=Cj0KCQjw7YblBRDFARIsAKkK-dLucnc0ZYkJGQH4fqQ5WFiRoGv62LAnCvpdJgdWv5UmLYuQETby_VsaAlJaEALw_wcB#341462130?utm_source=adwords-pla&amp;utm_medium=cpc</t>
  </si>
  <si>
    <t>Toner Brother TN2320 pro kancelář IT</t>
  </si>
  <si>
    <t>https://www.itage.cz/zbozi/id-525353_BROTHER_TN2320_originalni_toner_cerny_pro__26K__TN2320</t>
  </si>
  <si>
    <t>BROTHER TN-2320 originální toner černý pro - 2.6K</t>
  </si>
  <si>
    <t>konektory zalisovací Rj-45 na drát i lanko</t>
  </si>
  <si>
    <t>http://www.ihocek.cz/pasivnisitoveprvky/ethernetrozvodyutpftpcat5-7/konektory/rj-45/konektorrj45lankopouzitelneinadrat%5BKonektorRJ45STR%5D</t>
  </si>
  <si>
    <t>Konektor RJ45 lanko (použitelné i na drát)</t>
  </si>
  <si>
    <t>https://www.suntech.cz/produkt/347779-trx-baterie-dell-5200-mah-li-ion-pro-vostro-3460-3560-latitude-e5520-e5530-inspiron-5520-5720-7720/</t>
  </si>
  <si>
    <t>TRX baterie DELL/ 5200 mAh/ Li-Ion/</t>
  </si>
  <si>
    <t>sklad IT</t>
  </si>
  <si>
    <t>https://www.itage.cz/zbozi/id-648165_8GB_ADATA_UV210_USB_Flash_20_kovova__AUV2108GRGD</t>
  </si>
  <si>
    <t>8GB ADATA UV210 USB Flash 2.0 kovová</t>
  </si>
  <si>
    <t>16GB ADATA UV210 USB Flash 2.0 kovová</t>
  </si>
  <si>
    <t>https://www.itage.cz/zbozi/id-648166_16GB_ADATA_UV210_USB_Flash_20_kovova__AUV21016GRGD</t>
  </si>
  <si>
    <t>Kyseľová Jitka</t>
  </si>
  <si>
    <t>WENGER Legacy 16" černo-šedý</t>
  </si>
  <si>
    <t>https://www.alza.cz/wenger-legacy-16-cerno-sedy-d4201844.htm</t>
  </si>
  <si>
    <t>https://www.itage.cz/zbozi/id-380451_Delock_HDMI_3__1_obousmerny_Switch__Spliter__87619</t>
  </si>
  <si>
    <t>HDMI 3 - 1 obousměrný Switch / Spliter</t>
  </si>
  <si>
    <t>Baterie 3V CR2032</t>
  </si>
  <si>
    <t>https://www.led-world.cz/d/knoflikova-baterie-cr2032-1000153/</t>
  </si>
  <si>
    <t>Baterie UPS RBC2</t>
  </si>
  <si>
    <t>Baterie UPS RBC-2 12V/7Ah</t>
  </si>
  <si>
    <t>https://www.pcnetgroup.cz/detail/baterie-avacom-ava-rbc2-nahrada-za-rbc2-baterie-pro-ups/438282</t>
  </si>
  <si>
    <t>Baterie do notebooku Lenovo TP 68 TRX-45N1136</t>
  </si>
  <si>
    <t>Baterie do notebooku DELL Latitude  E5530 DELL/ 5200 mAh/ Li-Ion/</t>
  </si>
  <si>
    <t>Set bezdrátová klávesnice a myš k PC s USB</t>
  </si>
  <si>
    <t>Pouzdro k ext. Disku 2.5"</t>
  </si>
  <si>
    <t>Gelová podložka pod klávesnici</t>
  </si>
  <si>
    <t>kabel USB-A USB-C s prodlouženým konektorem min. 9 mm</t>
  </si>
  <si>
    <t>HDMI Splitter 1/3 obousměrný</t>
  </si>
  <si>
    <t>redukce z microUSB na USB-C</t>
  </si>
  <si>
    <t>Toner do tiskárny HP Laser Jet 1320 HP Q5949X</t>
  </si>
  <si>
    <t>Toner do tiskárny DCP 7060D - Brother TN2210</t>
  </si>
  <si>
    <t>Toner HP CE278A, no 78A, černý</t>
  </si>
  <si>
    <t>toner HP Q5949A</t>
  </si>
  <si>
    <t>papír do velkoformátové tiskárny - Fotopapír role HP Q6574A</t>
  </si>
  <si>
    <t>Toner Xerox za HP Q5949X No.49X</t>
  </si>
  <si>
    <t>Toner HP Q7581A azurová</t>
  </si>
  <si>
    <t>Toner HP Q7582A žlutá</t>
  </si>
  <si>
    <t>Toner HP Q7583A purpurová</t>
  </si>
  <si>
    <t>Toner HP Q6470A černá</t>
  </si>
  <si>
    <t>Toner barevný - kompatibilní Canon CLI-36 barevná</t>
  </si>
  <si>
    <t>Toner černý - kompatibilní Canon PGI-35BK černá</t>
  </si>
  <si>
    <t>Toner CF280X</t>
  </si>
  <si>
    <t>Toner CF226X</t>
  </si>
  <si>
    <t>Toner Q5949X</t>
  </si>
  <si>
    <t>Toner originální černý Samsung CLT-K505L</t>
  </si>
  <si>
    <t>Toner originální žlutý Samsung CLT-Y505L</t>
  </si>
  <si>
    <t>Toner originální purpurový Samsung CLT-M505L</t>
  </si>
  <si>
    <t>Toner originální azurový Samsung CLT-C505L</t>
  </si>
  <si>
    <t>Toner Canon č.045 - CRG-045HBk (Černý)</t>
  </si>
  <si>
    <t>Toner Canon č.045 - CRG-045HC (Azurový)</t>
  </si>
  <si>
    <t>Toner Canon č.045 - CRG-045HM (Purpurový)</t>
  </si>
  <si>
    <t>Toner Canon č.045 - CRG-045HY (Žlutý)</t>
  </si>
  <si>
    <t>König Karel</t>
  </si>
  <si>
    <t>Barvící páska Epson S015329 (Černá)) k Epson FX-890</t>
  </si>
  <si>
    <t>Celkový součet</t>
  </si>
  <si>
    <t>Myš bezdrátová - USB</t>
  </si>
  <si>
    <t>Zdroj napájecí univerzální min. 110W pro notebooky USB-C</t>
  </si>
  <si>
    <t>Myš bezdrátová kompaktní, USB rozhraní, citlivost myši je 1200 DPI, má základní sestavu pravého a levého tlačítka a rolovací kolečko uprostřed</t>
  </si>
  <si>
    <t>Kabel propojovací HDMI verze 1.4, speciální kanál pro Ethernet, podpora přenosu 3D obrazu až do rozlišení Full HD 1080p, přenosová rychlost činí až 10,2 GB/s, délka 5 m</t>
  </si>
  <si>
    <t>Tonery do tiskárny Epson L550 sada EPSON T6641, T6642, T6643, T6644</t>
  </si>
  <si>
    <t>Epson S015329 (Černá)) k Epson FX-890</t>
  </si>
  <si>
    <t>Flashdisk 128GB USB 3.0, rychlost čtení až 100 MB/s, zápisu až 10 MB/s, větší velikost kov nebo guma -    5x</t>
  </si>
  <si>
    <t>Prezenter bezdrátový s laserovým ukazovátkem -  tlačítka pro ovládání prezentace na dálku a časovač, červený laser</t>
  </si>
  <si>
    <t>Redukce TRS F - XLR F Fiber</t>
  </si>
  <si>
    <t>Batoh na notebook 16" černo-šedý, vnější rozměr 33x44x22cm, materiál polyester, stabilizační systém pro udržení batohu ve vzpřímené poloze</t>
  </si>
  <si>
    <t>SKENER přenosný  - rozlišení 600dpi, rychlost skenování 15 str./min</t>
  </si>
  <si>
    <t>Počet</t>
  </si>
  <si>
    <t>Celkem</t>
  </si>
  <si>
    <t>číslo</t>
  </si>
  <si>
    <t>HDD Externí 2.5" 1TB 600Mb/s USB 3.0</t>
  </si>
  <si>
    <t>HDD Externí 2,5" 2TB 600Mb/s USB 3.0</t>
  </si>
  <si>
    <t>Sklad IT</t>
  </si>
  <si>
    <t>HDD Externí 2.5" 4TB 600Mb/s USB 3.0</t>
  </si>
  <si>
    <t xml:space="preserve">TISKÁRNA - přenosná  rozlišení tisku 9600 dpi, rychlost tisku 9,0 obr./min černobíle a 5,8 obr./min barevně, dobíjecí bateriový zdroj, připojení wi-fi, USB </t>
  </si>
  <si>
    <t>TISKÁRNA laserová černobílá A4,USB</t>
  </si>
  <si>
    <t>Baterie CR2032 knoflíková do základních desek PC</t>
  </si>
  <si>
    <t>https://www.alza.cz/samsung-microsdxc-256gb-evo-plus-uhs-i-u3-sd-adapter-d4849013.htm</t>
  </si>
  <si>
    <t>Samsung MicroSDXC 256GB EVO Plus UHS-I U3 + SD adaptér</t>
  </si>
  <si>
    <t>MicroSDXC 256GB UHS-I U3 + SD adaptér čtení až 100 MB/s, zápis až 90 MB/s, Grade 3</t>
  </si>
  <si>
    <t>Flashdisk 16 GB USB 2.0 kovový</t>
  </si>
  <si>
    <t>Flashdisk 8 GB USB 2.0 kovový</t>
  </si>
  <si>
    <t>Flashdisk 32 GB v gumě, USB 3.0</t>
  </si>
  <si>
    <t>Specifikace nabídky</t>
  </si>
  <si>
    <t>Specifikace požadavku</t>
  </si>
  <si>
    <t>cena/ks</t>
  </si>
  <si>
    <t>Celkem bez DPH:</t>
  </si>
  <si>
    <t>https://www.alza.cz/connect-it-ci-133-notebook-power-90w-d399976.htm?kampan=adpla_produkty_Prislusenstvi_baterie-a-nabijeni_nabijecky_c_1o5_9062838_JD910f_~50373796041~&amp;gclid=Cj0KCQjw7YblBRDFARIsAKkK-dIwu6Elwaxoi_IIJk2fcj3T7dSUzXA1P7VtlIl8oU14rhnxQo3wOtIa</t>
  </si>
  <si>
    <t>Zdroj napájecí univerzální pro notebooky 90W - pro nové typy notebooků, s automatickou detekcí napětí, ochrana proti přepětí, nadproudu a zkratu</t>
  </si>
  <si>
    <t>Cartrigde HP č. 22 C9352AE</t>
  </si>
  <si>
    <t>Cartrigde HP č. 21 C9351AE</t>
  </si>
  <si>
    <t>Nabíječka solární: 18V DC port pro nabíjení notebooků, autobaterie a dalších zařízení. 5V USB port pro nabíjení mobilních telefonů, tabletů, externích baterií.  Solární panel s výkonem 21W, PowerBank 6000mAh</t>
  </si>
  <si>
    <t>cena bez DPH</t>
  </si>
  <si>
    <t>Řehák Dalibor</t>
  </si>
  <si>
    <t>Toner HP CF380A</t>
  </si>
  <si>
    <t>Toner HP CF381A</t>
  </si>
  <si>
    <t>Toner HP CF382A</t>
  </si>
  <si>
    <t>Toner HP CF383A</t>
  </si>
  <si>
    <t>CF380A</t>
  </si>
  <si>
    <t>CF381A</t>
  </si>
  <si>
    <t>CF382A</t>
  </si>
  <si>
    <t>CF383A</t>
  </si>
  <si>
    <t>https://www.gigaprint.cz/toner/kompatibilni-sada-hp-cf380a-cf381a-cf382a-cf383a-312a.html?conv=GoMe&amp;gclid=Cj0KCQjwzunmBRDsARIsAGrt4mssDH4dYkUcQqkqt4iemNbgO9twnp2YGoLlk5UvOg9nR1Gpzm__yZYaAr41EALw_wcB</t>
  </si>
  <si>
    <t>Krejčová Michaela</t>
  </si>
  <si>
    <t>Scaner A4-kniha - napájiní a data jedním USB</t>
  </si>
  <si>
    <t>Canon CanoScan LiDE220</t>
  </si>
  <si>
    <t>https://www.manutan.cz/cs/mcz/skener-canon-canoscan-lide220-8912906#descriptionAnchor</t>
  </si>
  <si>
    <t>https://www.itage.cz/partno/SD367AE</t>
  </si>
  <si>
    <t>https://www.itage.cz/zbozi/id-100843_HP_C9352AE_originalni_napln_barevna_c22_color__C9352AE</t>
  </si>
  <si>
    <t>https://www.itage.cz/zbozi/id-982035_Xerox_alternativni_toner_kompatibilni_s_Canon_CRG045HBk_cerny_2800_vytisku__801L00821</t>
  </si>
  <si>
    <t>https://www.itage.cz/zbozi/id-982038_Xerox_alternativni_toner_kompatibilni_s_Canon_CRG045HC_azurovy_2_300_vytisku__801L00820</t>
  </si>
  <si>
    <t>https://www.itage.cz/zbozi/id-982041_Xerox_alternativni_toner_kompatibilni_s_Canon_CRG045HM_purpurovy_2_300_vytisku__801L00819</t>
  </si>
  <si>
    <t>https://www.itage.cz/zbozi/id-982039_Xerox_alternativni_toner_kompatibilni_s_Canon_CRG045HY_zluty_2_300_vytisku__801L00818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</si>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</sst>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#0\ "/>
    <numFmt numFmtId="165" formatCode="#,##0.00\ _K_č"/>
    <numFmt numFmtId="166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1" applyNumberFormat="1"/>
    <xf numFmtId="0" fontId="3" fillId="0" borderId="0" xfId="1"/>
    <xf numFmtId="1" fontId="1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right"/>
    </xf>
    <xf numFmtId="0" fontId="0" fillId="0" borderId="3" xfId="0" applyBorder="1"/>
    <xf numFmtId="0" fontId="0" fillId="0" borderId="9" xfId="0" applyNumberFormat="1" applyBorder="1"/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7" xfId="0" applyFill="1" applyBorder="1"/>
    <xf numFmtId="0" fontId="0" fillId="0" borderId="11" xfId="0" applyBorder="1"/>
    <xf numFmtId="0" fontId="2" fillId="0" borderId="12" xfId="0" applyFont="1" applyBorder="1" applyAlignment="1">
      <alignment horizontal="left" vertical="top" wrapText="1"/>
    </xf>
    <xf numFmtId="0" fontId="0" fillId="2" borderId="14" xfId="0" applyFill="1" applyBorder="1"/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66" fontId="2" fillId="0" borderId="13" xfId="0" applyNumberFormat="1" applyFont="1" applyBorder="1"/>
    <xf numFmtId="166" fontId="2" fillId="0" borderId="4" xfId="0" applyNumberFormat="1" applyFont="1" applyBorder="1"/>
    <xf numFmtId="0" fontId="8" fillId="0" borderId="0" xfId="0" applyFont="1"/>
    <xf numFmtId="0" fontId="1" fillId="0" borderId="0" xfId="0" applyFont="1" applyAlignment="1">
      <alignment horizontal="left"/>
    </xf>
    <xf numFmtId="0" fontId="0" fillId="0" borderId="8" xfId="0" applyNumberFormat="1" applyBorder="1"/>
    <xf numFmtId="0" fontId="0" fillId="0" borderId="3" xfId="0" applyBorder="1" applyAlignment="1">
      <alignment horizontal="left" wrapText="1"/>
    </xf>
    <xf numFmtId="43" fontId="2" fillId="2" borderId="15" xfId="3" applyFont="1" applyFill="1" applyBorder="1"/>
    <xf numFmtId="43" fontId="0" fillId="0" borderId="0" xfId="3" applyFont="1"/>
    <xf numFmtId="2" fontId="2" fillId="0" borderId="12" xfId="2" applyNumberFormat="1" applyFont="1" applyBorder="1"/>
    <xf numFmtId="0" fontId="0" fillId="3" borderId="0" xfId="0" applyFill="1"/>
    <xf numFmtId="0" fontId="0" fillId="3" borderId="7" xfId="0" applyFill="1" applyBorder="1" applyAlignment="1">
      <alignment horizontal="left" vertical="top" wrapText="1"/>
    </xf>
    <xf numFmtId="0" fontId="0" fillId="3" borderId="10" xfId="0" applyNumberFormat="1" applyFill="1" applyBorder="1"/>
    <xf numFmtId="0" fontId="2" fillId="3" borderId="5" xfId="0" applyFont="1" applyFill="1" applyBorder="1" applyAlignment="1">
      <alignment horizontal="left" vertical="top" wrapText="1"/>
    </xf>
    <xf numFmtId="43" fontId="2" fillId="3" borderId="5" xfId="3" applyFont="1" applyFill="1" applyBorder="1" applyAlignment="1">
      <alignment horizontal="right"/>
    </xf>
    <xf numFmtId="44" fontId="2" fillId="3" borderId="6" xfId="2" applyFont="1" applyFill="1" applyBorder="1"/>
  </cellXfs>
  <cellStyles count="4">
    <cellStyle name="Čárka" xfId="3" builtinId="3"/>
    <cellStyle name="Hypertextový odkaz" xfId="1" builtinId="8"/>
    <cellStyle name="Měna" xfId="2" builtinId="4"/>
    <cellStyle name="Normální" xfId="0" builtinId="0"/>
  </cellStyles>
  <dxfs count="124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numFmt numFmtId="165" formatCode="#,##0.00\ _K_č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</dxf>
    <dxf>
      <numFmt numFmtId="165" formatCode="#,##0.00\ _K_č"/>
    </dxf>
    <dxf>
      <numFmt numFmtId="165" formatCode="#,##0.00\ _K_č"/>
    </dxf>
    <dxf>
      <numFmt numFmtId="1" formatCode="0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164" formatCode="##0\ 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  <dxf>
      <alignment horizontal="left" vertical="top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önig Karel" refreshedDate="43608.507878935183" createdVersion="6" refreshedVersion="6" minRefreshableVersion="3" recordCount="82">
  <cacheSource type="worksheet">
    <worksheetSource name="Tabulka1"/>
  </cacheSource>
  <cacheFields count="9">
    <cacheField name="Číslo" numFmtId="164">
      <sharedItems containsString="0" containsBlank="1" containsNumber="1" containsInteger="1" minValue="3601254" maxValue="3601303"/>
    </cacheField>
    <cacheField name="Vyřizuje" numFmtId="49">
      <sharedItems/>
    </cacheField>
    <cacheField name="Věc" numFmtId="0">
      <sharedItems containsBlank="1" count="109" longText="1">
        <s v="Barvící páska Epson S015329 (Černá)) k Epson FX-890"/>
        <s v="Baterie CR2032 knoflíková do základních desek PC"/>
        <s v="Baterie do notebooku DELL Latitude  E5530 DELL/ 5200 mAh/ Li-Ion/"/>
        <s v="Baterie do notebooku Lenovo TP 68 TRX-45N1136"/>
        <s v="Baterie UPS RBC2"/>
        <s v="Batoh na notebook 16&quot; černo-šedý, vnější rozměr 33x44x22cm, materiál polyester, stabilizační systém pro udržení batohu ve vzpřímené poloze"/>
        <s v="Flashdisk 128GB USB 3.0, rychlost čtení až 100 MB/s, zápisu až 10 MB/s, větší velikost kov nebo guma -    5x"/>
        <s v="Flashdisk 16 GB USB 2.0 kovový"/>
        <s v="Flashdisk 8 GB USB 2.0 kovový"/>
        <s v="Flashdisk 32 GB v gumě, USB 3.0"/>
        <s v="Gelová podložka pod klávesnici"/>
        <s v="HDD Externí 2,5&quot; 2TB 600Mb/s USB 3.0"/>
        <s v="HDD Externí 2.5&quot; 1TB 600Mb/s USB 3.0"/>
        <s v="HDD Externí 2.5&quot; 4TB 600Mb/s USB 3.0"/>
        <s v="HDMI Splitter 1/3 obousměrný"/>
        <s v="Kabel propojovací HDMI verze 1.4, speciální kanál pro Ethernet, podpora přenosu 3D obrazu až do rozlišení Full HD 1080p, přenosová rychlost činí až 10,2 GB/s, délka 5 m"/>
        <s v="kabel USB-A USB-C s prodlouženým konektorem min. 9 mm"/>
        <s v="konektory zalisovací Rj-45 na drát i lanko"/>
        <s v="MicroSDXC 256GB UHS-I U3 + SD adaptér čtení až 100 MB/s, zápis až 90 MB/s, Grade 3"/>
        <s v="Myš bezdrátová - USB"/>
        <s v="Myš bezdrátová kompaktní, USB rozhraní, citlivost myši je 1200 DPI, má základní sestavu pravého a levého tlačítka a rolovací kolečko uprostřed"/>
        <s v="Nabíječka solární: 18V DC port pro nabíjení notebooků, autobaterie a dalších zařízení. 5V USB port pro nabíjení mobilních telefonů, tabletů, externích baterií.  Solární panel s výkonem 21W, PowerBank 6000mAh"/>
        <s v="papír do velkoformátové tiskárny - Fotopapír role HP Q6574A"/>
        <s v="Pouzdro k ext. Disku 2.5&quot;"/>
        <s v="Prezenter bezdrátový s laserovým ukazovátkem -  tlačítka pro ovládání prezentace na dálku a časovač, červený laser"/>
        <s v="Prezentér bezdrátový, červené laserové ukazovátko, dosah až 15m, USB přijímač"/>
        <s v="Redukce HDMI na HDMI micro, určena pro mobilní telefony a tablety, pozlacené konektory"/>
        <s v="Redukce TRS F - XLR F Fiber"/>
        <s v="redukce VGA (D-Sub) na hdmi k převodu signálu z analogového VGA na digitální HDMI"/>
        <s v="redukce z microUSB na USB-C"/>
        <s v="Set bezdrátová klávesnice a myš k PC s USB"/>
        <s v="SKENER přenosný  - rozlišení 600dpi, rychlost skenování 15 str./min"/>
        <s v="Sluchátka s mikrofonem - otevřená konstrukce, skládací, frekvenční rozsah 15Hz-25kHz, citlivost 101dB,  3,5 mm Jack"/>
        <s v="TISKÁRNA - přenosná  rozlišení tisku 9600 dpi, rychlost tisku 9,0 obr./min černobíle a 5,8 obr./min barevně, dobíjecí bateriový zdroj, připojení wi-fi, USB "/>
        <s v="TISKÁRNA laserová černobílá A4,USB"/>
        <s v="Toner barevný - kompatibilní Canon CLI-36 barevná"/>
        <s v="Toner Brother TN2320 pro kancelář IT"/>
        <s v="Toner Canon č.045 - CRG-045HBk (Černý)"/>
        <s v="Toner Canon č.045 - CRG-045HC (Azurový)"/>
        <s v="Toner Canon č.045 - CRG-045HM (Purpurový)"/>
        <s v="Toner Canon č.045 - CRG-045HY (Žlutý)"/>
        <s v="Toner CF226X"/>
        <s v="Toner CF280X"/>
        <s v="Toner HP CF380A"/>
        <s v="Toner HP CF381A"/>
        <s v="Toner HP CF382A"/>
        <s v="Toner HP CF383A"/>
        <s v="Toner černý - kompatibilní Canon PGI-35BK černá"/>
        <s v="Toner do tiskárny DCP 7060D - Brother TN2210"/>
        <s v="Toner do tiskárny HP Laser Jet 1320 HP Q5949X"/>
        <s v="Toner HP CE278A, no 78A, černý"/>
        <s v="toner HP Q5949A"/>
        <s v="Toner HP Q6470A černá"/>
        <s v="Toner HP Q7581A azurová"/>
        <s v="Toner HP Q7582A žlutá"/>
        <s v="Toner HP Q7583A purpurová"/>
        <s v="Toner originální azurový Samsung CLT-C505L"/>
        <s v="Toner originální černý Samsung CLT-K505L"/>
        <s v="Toner originální purpurový Samsung CLT-M505L"/>
        <s v="Toner originální žlutý Samsung CLT-Y505L"/>
        <s v="Toner Q5949X"/>
        <s v="Toner Xerox za HP Q5949X No.49X"/>
        <s v="Tonery do tiskárny Epson L550 sada EPSON T6641, T6642, T6643, T6644"/>
        <s v="Wifi adaptér. Minimální požadavky: rozhrani USB 2.0, miniaturní velikost (20x14x7 mm), dvoupásmový provoz, pásmo 2,4 GHz a 5 GHz, v síti 802.11 ac: downlink až 867 Mb/s, uplink až 867 Mb/s (20/40MHz), v 802.11 a/b/g/n/ac "/>
        <s v="Wifi adapter/přístupový bod. Minimální požadavky: USB 3.0 rozhraní, 2x 5dBi anténa, kompatibilní s 802.11a/b/g/n/ac "/>
        <s v="Zdroj napájecí univerzální min. 110W pro notebooky USB-C"/>
        <s v="Cartrigde HP č. 21 C9351AE"/>
        <s v="Cartrigde HP č. 22 C9352AE"/>
        <s v="Scaner A4-kniha - napájiní a data jedním USB"/>
        <s v="Zdroj napájecí univerzální pro notebooky 90W - pro nové typy notebooků, s automatickou detekcí napětí, ochrana proti přepětí, nadproudu a zkratu"/>
        <m u="1"/>
        <s v="Zdroj napájecí univerzální pro notebooky 90W - pro nové typy notebooků" u="1"/>
        <s v="HDD Externí - 2TB 600Mb/s" u="1"/>
        <s v="Batoh na notebook 16&quot; černo-šedý" u="1"/>
        <s v="Flashdisk v gumě  32GB - USB 3.0" u="1"/>
        <s v="flashdisky v gumě  32GB - USB 3.0" u="1"/>
        <s v="Bezdrátová myš kompaktní, USB rozhraní, citlivost myši je 1200 DPI, má základní sestavu pravého a levého tlačítka a rolovací kolečko uprostřed" u="1"/>
        <s v="NOTEBOOK - Intel Core i7 8850H, min. 15.6&quot; LED 1920x1080 antireflexní, RAM 16GB DDR4, Intel UHD Graphics 630, M.2 SSD 256GB + HDD 1TB 7200, WiFi 802.11ac, Bluetooth, webkamera, USB-C 3.1 Gen 1, USB 3.1 Gen 1, HDMI, čtečka karet, čtečka Smart Card,  Win10" u="1"/>
        <s v="Flashdisk 8 GB USB min. 2.0 kovový" u="1"/>
        <s v="Univerzální napájecí zdroj pro notebooky 90W - pro nové typy notebooků" u="1"/>
        <s v="3x HDD - Adata HD650 HDD 2.5&quot;  1 TB 600Mb/s" u="1"/>
        <s v="Baterie knoflíková do základních desek PC CR2032" u="1"/>
        <s v="Univerzální napájecí zdroj min. 110W pro notebooky USB-C" u="1"/>
        <s v="externí disk 1TB 600Mb/s" u="1"/>
        <s v="externí disk 4TB 600Mb/s" u="1"/>
        <s v="Externí HDD 2 TB 600Mb/s" u="1"/>
        <s v="Propojovací HDMI kabel verze 1.4, speciální kanál pro Ethernet, podpora přenosu 3D obrazu až do rozlišení Full HD 1080p, přenosová rychlost činí až 10,2 GB/s, délka 5 m" u="1"/>
        <s v="HDD Externí 2 TB 600Mb/s" u="1"/>
        <s v="bezdrátová myš - USB" u="1"/>
        <s v="solární nadíječka: 18V DC port pro nabíjení notebooků, autobaterie a dalších zařízení. 5V USB port pro nabíjení mobilních telefonů, tabletů, externích baterií.  Solární panel s výkonem 21W" u="1"/>
        <s v="Flashdisk 16 GB min. USB 2.0 kovový" u="1"/>
        <s v="Flashdisky 8 GB USB min. 2.0 kovový" u="1"/>
        <s v="Externí HDD 2,5&quot; USB 3.0 s kapacitou 2TB 600Mb/s" u="1"/>
        <s v="HDD Externí s pouzdrem - 2 TB 600Mb/s" u="1"/>
        <s v="Nabíječka solární: 18V DC port pro nabíjení notebooků, autobaterie a dalších zařízení. 5V USB port pro nabíjení mobilních telefonů, tabletů, externích baterií.  Solární panel s výkonem 21W" u="1"/>
        <s v="HDD Externí 2,5&quot; USB 3.0 s kapacitou 2TB 600Mb/s" u="1"/>
        <s v="nákup HDD - 2TB 600Mb/s" u="1"/>
        <s v="externí HD s pouzdrem - 2 TB 600Mb/s" u="1"/>
        <s v="černobílá laserová tiskárna A4" u="1"/>
        <s v="Laserový prezentér s ukazovátkem -  tlačítka pro ovládání prezentace na dálku a časovač" u="1"/>
        <s v="Flashdisky 16 GB min. USB 2.0 kovový" u="1"/>
        <s v="náplň do tiskárny Epson L550 sada EPSON T6641, T6642, T6643, T6644" u="1"/>
        <s v="Flash disk 128GB USB 3.0, rychlost čtení až 100 MB/s, zápisu až 10 MB/s, větší velikost kov nebo guma -    5x" u="1"/>
        <s v="Fiber - Redukce TRS F - XLR F" u="1"/>
        <s v="Přenosná tiskárna - rozlišení tisku 9600 dpi, rychlost tisku 9,0 obr./min černobíle a 5,8 obr./min barevně, dobíjecí bateriový zdroj, připojení wi-fi, USB " u="1"/>
        <s v="HDD Externí 2.5&quot; 1TB 600Mb/s" u="1"/>
        <s v="HDD Externí 2.5&quot; 4TB 600Mb/s" u="1"/>
        <s v="Přenosný skener - rozlišení 600dpi, rychlost skenování 15 str./min" u="1"/>
        <s v="NOTEBOOK - Intel Core i7 8850H Coffee Lake vPro, 15.6&quot; LED 1920x1080 antireflexní, RAM 16GB DDR4, Intel UHD Graphics 630, M.2 SSD 256GB + HDD 1TB 7200 otáček, WiFi 802.11ac, Bluetooth, webkamera, USB-C 3.1 Gen 1, USB 3.1 Gen 1, HDMI, čtečka karet, čtečka Smart Card, podsvícená klávesnice, Windows 10 Pro 64bit (NBD On-Site) " u="1"/>
      </sharedItems>
    </cacheField>
    <cacheField name="Příklad" numFmtId="0">
      <sharedItems/>
    </cacheField>
    <cacheField name="druh" numFmtId="49">
      <sharedItems containsBlank="1"/>
    </cacheField>
    <cacheField name="k objednání" numFmtId="0">
      <sharedItems/>
    </cacheField>
    <cacheField name="množství" numFmtId="0">
      <sharedItems containsSemiMixedTypes="0" containsString="0" containsNumber="1" containsInteger="1" minValue="1" maxValue="500"/>
    </cacheField>
    <cacheField name="cena/J." numFmtId="165">
      <sharedItems containsSemiMixedTypes="0" containsString="0" containsNumber="1" minValue="1.5" maxValue="7000"/>
    </cacheField>
    <cacheField name="cena kupní" numFmtId="165">
      <sharedItems containsSemiMixedTypes="0" containsString="0" containsNumber="1" containsInteger="1" minValue="80" maxValue="12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n v="3601284"/>
    <s v="Vondruška Miloslav"/>
    <x v="0"/>
    <s v="Epson S015329 (Černá)) k Epson FX-890"/>
    <s v="t"/>
    <s v="https://www.itage.cz/zbozi/id-98551_EPSON_originalni_paska_cerna_pro_FX890__C13S015329"/>
    <n v="3"/>
    <n v="155"/>
    <n v="465"/>
  </r>
  <r>
    <m/>
    <s v="Čánský Jiří"/>
    <x v="1"/>
    <s v="Baterie 3V CR2032"/>
    <s v="bat"/>
    <s v="https://www.led-world.cz/d/knoflikova-baterie-cr2032-1000153/"/>
    <n v="10"/>
    <n v="8"/>
    <n v="80"/>
  </r>
  <r>
    <n v="3601266"/>
    <s v="Milerski Michal"/>
    <x v="2"/>
    <s v="TRX baterie DELL/ 5200 mAh/ Li-Ion/"/>
    <s v="bat"/>
    <s v="https://www.suntech.cz/produkt/347779-trx-baterie-dell-5200-mah-li-ion-pro-vostro-3460-3560-latitude-e5520-e5530-inspiron-5520-5720-7720/"/>
    <n v="1"/>
    <n v="1250"/>
    <n v="1250"/>
  </r>
  <r>
    <n v="3601264"/>
    <s v="Čížková Alena"/>
    <x v="3"/>
    <s v="Baterie do notebooku Lenovo TP 68 TRX-45N1136"/>
    <s v="bat"/>
    <s v="https://www.itage.cz/zbozi/id-1211088_TRX_baterie_Lenovo_IBM_72_Wh_pro_ThinkPad_L450L460L470P50sT440T450T460T470T550T560W550sX240_neoriginalni__TRX45N1136"/>
    <n v="1"/>
    <n v="1650"/>
    <n v="1650"/>
  </r>
  <r>
    <n v="3601266"/>
    <s v="Milerski Michal"/>
    <x v="3"/>
    <s v="Baterie do notebooku TRX-45N1136"/>
    <s v="bat"/>
    <s v="https://www.itage.cz/zbozi/id-1211088_TRX_baterie_Lenovo_IBM_72_Wh_pro_ThinkPad_L450L460L470P50sT440T450T460T470T550T560W550sX240_neoriginalni__TRX45N1136"/>
    <n v="1"/>
    <n v="1650"/>
    <n v="1650"/>
  </r>
  <r>
    <m/>
    <s v="Čánský Jiří"/>
    <x v="4"/>
    <s v="Baterie UPS RBC-2 12V/7Ah"/>
    <s v="bat"/>
    <s v="https://www.pcnetgroup.cz/detail/baterie-avacom-ava-rbc2-nahrada-za-rbc2-baterie-pro-ups/438282"/>
    <n v="10"/>
    <n v="382"/>
    <n v="3820"/>
  </r>
  <r>
    <m/>
    <s v="sklad IT"/>
    <x v="5"/>
    <s v="WENGER Legacy 16&quot; černo-šedý"/>
    <s v="s"/>
    <s v="https://www.alza.cz/wenger-legacy-16-cerno-sedy-d4201844.htm"/>
    <n v="2"/>
    <n v="1800"/>
    <n v="3600"/>
  </r>
  <r>
    <m/>
    <s v="Kyseľová Jitka"/>
    <x v="5"/>
    <s v="WENGER Legacy 16&quot; černo-šedý"/>
    <s v="s"/>
    <s v="https://www.alza.cz/wenger-legacy-16-cerno-sedy-d4201844.htm"/>
    <n v="1"/>
    <n v="1800"/>
    <n v="1800"/>
  </r>
  <r>
    <m/>
    <s v="sklad IT"/>
    <x v="6"/>
    <s v="PATRIOT Supersonic Rage 128GB Flash disk / USB 3.0"/>
    <s v="flash"/>
    <s v="https://www.ipopular.cz/patriot-supersonic-rage-128gb-flash-disk-usb-3-0-rychlost-az-180mb-s-50mb-s/"/>
    <n v="5"/>
    <n v="800"/>
    <n v="4000"/>
  </r>
  <r>
    <n v="3601280"/>
    <s v="Kašná Eva"/>
    <x v="6"/>
    <s v="PATRIOT Supersonic Rage 128GB Flash disk / USB 3.0"/>
    <s v="flash"/>
    <s v="https://www.ipopular.cz/patriot-supersonic-rage-128gb-flash-disk-usb-3-0-rychlost-az-180mb-s-50mb-s/"/>
    <n v="5"/>
    <n v="800"/>
    <n v="4000"/>
  </r>
  <r>
    <m/>
    <s v="sklad IT"/>
    <x v="7"/>
    <s v="16GB ADATA UV210 USB Flash 2.0 kovová"/>
    <s v="flash"/>
    <s v="https://www.itage.cz/zbozi/id-648166_16GB_ADATA_UV210_USB_Flash_20_kovova__AUV21016GRGD"/>
    <n v="10"/>
    <n v="112"/>
    <n v="1120"/>
  </r>
  <r>
    <m/>
    <s v="sklad IT"/>
    <x v="8"/>
    <s v="8GB ADATA UV210 USB Flash 2.0 kovová"/>
    <s v="flash"/>
    <s v="https://www.itage.cz/zbozi/id-648165_8GB_ADATA_UV210_USB_Flash_20_kovova__AUV2108GRGD"/>
    <n v="15"/>
    <n v="92"/>
    <n v="1380"/>
  </r>
  <r>
    <n v="3601280"/>
    <s v="Kašná Eva"/>
    <x v="9"/>
    <s v="Transcend 32GB JetFlash 810, USB 3.0 flash disk, odolný"/>
    <s v="flash"/>
    <s v="https://www.ipopular.cz/transcend-32gb-jetflash-810-usb-3-0-flash-disk-modro-cerny-odola-narazu-tlaku-prachu-i-vode/"/>
    <n v="5"/>
    <n v="306"/>
    <n v="1530"/>
  </r>
  <r>
    <m/>
    <s v="sklad IT"/>
    <x v="9"/>
    <s v="Transcend 32GB JetFlash 810, USB 3.0 flash disk, odolný"/>
    <s v="flash"/>
    <s v="https://www.ipopular.cz/transcend-32gb-jetflash-810-usb-3-0-flash-disk-modro-cerny-odola-narazu-tlaku-prachu-i-vode/"/>
    <n v="10"/>
    <n v="306"/>
    <n v="3060"/>
  </r>
  <r>
    <n v="3601280"/>
    <s v="Kašná Eva"/>
    <x v="10"/>
    <s v="Yenkee YPM 5000BK"/>
    <s v="s"/>
    <s v="https://www.czc.cz/yenkee-ypm-5000bk-ergonomicka-operka-zapesti/198208/produkt?utm_source=zbozi.cz&amp;utm_medium=cpc&amp;utm_campaign=Prislusenstvi&amp;utm_term=YENKEE_YPM_5000BK_ergonomicka_operka_zapesti"/>
    <n v="3"/>
    <n v="200"/>
    <n v="600"/>
  </r>
  <r>
    <m/>
    <s v="sklad IT"/>
    <x v="10"/>
    <s v="Yenkee YPM 5000BK"/>
    <s v="s"/>
    <s v="https://www.czc.cz/yenkee-ypm-5000bk-ergonomicka-operka-zapesti/198208/produkt?utm_source=zbozi.cz&amp;utm_medium=cpc&amp;utm_campaign=Prislusenstvi&amp;utm_term=YENKEE_YPM_5000BK_ergonomicka_operka_zapesti"/>
    <n v="3"/>
    <n v="200"/>
    <n v="600"/>
  </r>
  <r>
    <n v="3601286"/>
    <s v="Syrůček Jan"/>
    <x v="11"/>
    <s v="ADATA HD330 2 TB (AHD330-2TU31-CBK)"/>
    <s v="ehd"/>
    <s v="https://www.k24.cz/product/507416/ADATA_HD650_2TB_cerny_AHD650_2TU31_CBK_.html?utm_campaign=ADATA&amp;utm_medium=referral&amp;utm_source=zbozi.cz&amp;utm_term=507416"/>
    <n v="2"/>
    <n v="2000"/>
    <n v="4000"/>
  </r>
  <r>
    <n v="3601280"/>
    <s v="Kašná Eva"/>
    <x v="11"/>
    <s v="ADATA HD330 2 TB (AHD330-2TU31-CBK)"/>
    <s v="ehd"/>
    <s v="https://www.k24.cz/product/507416/ADATA_HD650_2TB_cerny_AHD650_2TU31_CBK_.html?utm_campaign=ADATA&amp;utm_medium=referral&amp;utm_source=zbozi.cz&amp;utm_term=507416"/>
    <n v="3"/>
    <n v="2000"/>
    <n v="6000"/>
  </r>
  <r>
    <n v="3601276"/>
    <s v="Illmannová Gudrun"/>
    <x v="11"/>
    <s v="ADATA HD330 2 TB (AHD330-2TU31-CBK)"/>
    <s v="ehd"/>
    <s v="https://www.k24.cz/product/507416/ADATA_HD650_2TB_cerny_AHD650_2TU31_CBK_.html?utm_campaign=ADATA&amp;utm_medium=referral&amp;utm_source=zbozi.cz&amp;utm_term=507416"/>
    <n v="3"/>
    <n v="2000"/>
    <n v="6000"/>
  </r>
  <r>
    <m/>
    <s v="sklad IT"/>
    <x v="11"/>
    <s v="ADATA HD330 2 TB (AHD330-2TU31-CBK)"/>
    <s v="ehd"/>
    <s v="https://www.k24.cz/product/507416/ADATA_HD650_2TB_cerny_AHD650_2TU31_CBK_.html?utm_campaign=ADATA&amp;utm_medium=referral&amp;utm_source=zbozi.cz&amp;utm_term=507416"/>
    <n v="5"/>
    <n v="2000"/>
    <n v="10000"/>
  </r>
  <r>
    <n v="3601284"/>
    <s v="Vondruška Miloslav"/>
    <x v="11"/>
    <s v="ADATA HD330 2 TB (AHD330-2TU31-CBK)"/>
    <s v="ehd"/>
    <s v="https://www.k24.cz/product/507416/ADATA_HD650_2TB_cerny_AHD650_2TU31_CBK_.html?utm_campaign=ADATA&amp;utm_medium=referral&amp;utm_source=zbozi.cz&amp;utm_term=507416"/>
    <n v="6"/>
    <n v="2000"/>
    <n v="12000"/>
  </r>
  <r>
    <n v="3601260"/>
    <s v="Špinka Marek"/>
    <x v="12"/>
    <s v="HDD Externí 2.5&quot; 1TB 600Mb/s"/>
    <s v="ehd"/>
    <s v="https://www.itage.cz/index.php?target=search&amp;search=HDD+Extern%C3%AD+2.5%22+1TB"/>
    <n v="3"/>
    <n v="1350"/>
    <n v="4050"/>
  </r>
  <r>
    <n v="3601262"/>
    <s v="Knížek Josef"/>
    <x v="12"/>
    <s v="HDD Externí 2.5&quot; 1TB 600Mb/s"/>
    <s v="ehd"/>
    <s v="https://www.itage.cz/index.php?target=search&amp;search=HDD+Extern%C3%AD+2.5%22+1TB"/>
    <n v="1"/>
    <n v="1350"/>
    <n v="1350"/>
  </r>
  <r>
    <n v="3601262"/>
    <s v="Knížek Josef"/>
    <x v="13"/>
    <s v="HDD Externí 2.5&quot; 4TB 600Mb/s"/>
    <s v="ehd"/>
    <s v="https://www.itage.cz/index.php?target=search&amp;search=HDD+Extern%C3%AD+2.5%22+4TB"/>
    <n v="4"/>
    <n v="3200"/>
    <n v="12800"/>
  </r>
  <r>
    <m/>
    <s v="sklad IT"/>
    <x v="14"/>
    <s v="HDMI 3 - 1 obousměrný Switch / Spliter"/>
    <s v="s"/>
    <s v="https://www.itage.cz/zbozi/id-380451_Delock_HDMI_3__1_obousmerny_Switch__Spliter__87619"/>
    <n v="2"/>
    <n v="470"/>
    <n v="940"/>
  </r>
  <r>
    <n v="3601287"/>
    <s v="Krupa Emil"/>
    <x v="15"/>
    <s v="Propojovací HDMI kabel verze 1.4, speciální kanál pro Ethernet, podpora přenosu 3D obrazu až do rozlišení Full HD 1080p, přenosová rychlost činí až 10,2 GB/s, délka 5 m"/>
    <s v="s"/>
    <s v="https://www.czc.cz/connect-it-wirez-propojovaci-hdmi-kabel-v1-4-delka-5-m/252900/produkt"/>
    <n v="1"/>
    <n v="200"/>
    <n v="200"/>
  </r>
  <r>
    <m/>
    <s v="Čánský Jiří"/>
    <x v="16"/>
    <s v="Aligator Datový kabel microUSB s prodlouženým konektorem"/>
    <s v="s"/>
    <s v="https://www.mironet.cz/aligator-datovy-kabel-microusb-s-prodlouzenym-konektorem-bulk+dp335242/?gclid=Cj0KCQjw7YblBRDFARIsAKkK-dLucnc0ZYkJGQH4fqQ5WFiRoGv62LAnCvpdJgdWv5UmLYuQETby_VsaAlJaEALw_wcB#341462130?utm_source=adwords-pla&amp;utm_medium=cpc"/>
    <n v="3"/>
    <n v="120"/>
    <n v="360"/>
  </r>
  <r>
    <m/>
    <s v="Čánský Jiří"/>
    <x v="17"/>
    <s v="Konektor RJ45 lanko (použitelné i na drát)"/>
    <s v="s"/>
    <s v="http://www.ihocek.cz/pasivnisitoveprvky/ethernetrozvodyutpftpcat5-7/konektory/rj-45/konektorrj45lankopouzitelneinadrat%5BKonektorRJ45STR%5D"/>
    <n v="500"/>
    <n v="1.5"/>
    <n v="750"/>
  </r>
  <r>
    <m/>
    <s v="sklad IT"/>
    <x v="18"/>
    <s v="Samsung MicroSDXC 256GB EVO Plus UHS-I U3 + SD adaptér"/>
    <s v="flash"/>
    <s v="https://www.alza.cz/samsung-microsdxc-256gb-evo-plus-uhs-i-u3-sd-adapter-d4849013.htm"/>
    <n v="3"/>
    <n v="1500"/>
    <n v="4500"/>
  </r>
  <r>
    <n v="3601280"/>
    <s v="Kašná Eva"/>
    <x v="19"/>
    <s v="Genius NX-7015"/>
    <s v="s"/>
    <s v="https://www.itage.cz/partno/31030109100"/>
    <n v="2"/>
    <n v="130"/>
    <n v="260"/>
  </r>
  <r>
    <n v="3601287"/>
    <s v="Krupa Emil"/>
    <x v="20"/>
    <s v="Bezdrátová myš kompaktní, USB rozhraní, citlivost myši je 1200 DPI, má základní sestavu pravého a levého tlačítka a rolovací kolečko uprostřed"/>
    <s v="s"/>
    <s v="https://www.czc.cz/genius-micro-traveler-9000r-v3-cerna-modra/206163/produkt"/>
    <n v="3"/>
    <n v="350"/>
    <n v="1050"/>
  </r>
  <r>
    <n v="3601287"/>
    <s v="Krupa Emil"/>
    <x v="21"/>
    <s v="solární nadíječka: 18V DC port pro nabíjení notebooků, autobaterie a dalších zařízení. 5V USB port pro nabíjení mobilních telefonů, tabletů, externích baterií.  Solární panel s výkonem 21W"/>
    <s v="s"/>
    <s v="https://www.czc.cz/allpowers-sp18v21w-solarni-dobijec-21w-eu-blister/237878/produkt"/>
    <n v="2"/>
    <n v="1700"/>
    <n v="3400"/>
  </r>
  <r>
    <n v="3601278"/>
    <s v="Bečková Ilona"/>
    <x v="22"/>
    <s v="Fotopapír role HP Q6574A"/>
    <s v="t"/>
    <s v="https://www.tisknulevne.cz/produkty/role-hp-q6574a-24-610mm-role-30-5-m-190-g-m2.html?utm_source=zbozi&amp;utm_content=xmlfeed&amp;utm_campaign=zbozi&amp;utm_medium=cpc"/>
    <n v="3"/>
    <n v="2000"/>
    <n v="6000"/>
  </r>
  <r>
    <n v="3601280"/>
    <s v="Kašná Eva"/>
    <x v="23"/>
    <s v="pouzdro na 2,5&quot;"/>
    <s v="s"/>
    <s v="https://www.mall.cz/prislusenstvi-hdd/connectit-hardshellprotect-pouzdro-na-25-hdd-cff-5000-bk?utm_source=zbozi.cz&amp;utm_medium=cse&amp;utm_campaign=EG&amp;utm_content=prislusenstvi-hdd&amp;utm_term=1326512"/>
    <n v="2"/>
    <n v="200"/>
    <n v="400"/>
  </r>
  <r>
    <m/>
    <s v="sklad IT"/>
    <x v="23"/>
    <s v="pouzdro na 2,5&quot;"/>
    <s v="s"/>
    <s v="https://www.mall.cz/prislusenstvi-hdd/connectit-hardshellprotect-pouzdro-na-25-hdd-cff-5000-bk?utm_source=zbozi.cz&amp;utm_medium=cse&amp;utm_campaign=EG&amp;utm_content=prislusenstvi-hdd&amp;utm_term=1326512"/>
    <n v="2"/>
    <n v="200"/>
    <n v="400"/>
  </r>
  <r>
    <n v="3601263"/>
    <s v="Loučka Radko"/>
    <x v="24"/>
    <s v="Laserové ukazovátko"/>
    <s v="s"/>
    <s v="http://www.powerlaser.cz/cervene-lasery/laserovy-prezenter-s-casovacem-39"/>
    <n v="1"/>
    <n v="1800"/>
    <n v="1800"/>
  </r>
  <r>
    <n v="3601282"/>
    <s v="Svitáková Alena"/>
    <x v="25"/>
    <s v="Logitech Wireless Presenter R400"/>
    <s v="s"/>
    <s v="https://www.alza.cz/logitech-wireless-presenter-r400-d138120.htm?o=1"/>
    <n v="1"/>
    <n v="700"/>
    <n v="700"/>
  </r>
  <r>
    <n v="3601287"/>
    <s v="Krupa Emil"/>
    <x v="26"/>
    <s v="Redukce HDMI na HDMI micro, určena pro mobilní telefony a tablety, pozlacené konektory"/>
    <s v="s"/>
    <s v="https://www.czc.cz/gembird-cablexpert-kabel-hdmi-na-hdmi-micro-zlacene-kontakty-cerna/248118/produkt"/>
    <n v="1"/>
    <n v="125"/>
    <n v="125"/>
  </r>
  <r>
    <m/>
    <s v="Beneš František"/>
    <x v="27"/>
    <s v="ADAM HALL 7854 Redukce TRS F - XLR F"/>
    <s v="s"/>
    <s v="https://www.audiotek.cz/adam-hall-7854-redukce-trs-f-xlr-f-1982.html"/>
    <n v="2"/>
    <n v="100"/>
    <n v="200"/>
  </r>
  <r>
    <n v="3601287"/>
    <s v="Krupa Emil"/>
    <x v="28"/>
    <s v="redukce VGA (D-Sub) na hdmi k převodu signálu z analogového VGA na digitální HDMI"/>
    <s v="s"/>
    <s v="https://www.czc.cz/premiumcord-vga-yuv-na-hdmi-redukce/77563/produkt"/>
    <n v="2"/>
    <n v="900"/>
    <n v="1800"/>
  </r>
  <r>
    <n v="3601287"/>
    <s v="Krupa Emil"/>
    <x v="29"/>
    <s v="redukce z microUSB na USB-C"/>
    <s v="s"/>
    <s v="https://www.itage.cz/zbozi/id-1554630_Redukce_FIXED_z_microUSB_na_USBC_20_cerna__FIXAMTOCBK"/>
    <n v="3"/>
    <n v="120"/>
    <n v="360"/>
  </r>
  <r>
    <m/>
    <s v="sklad IT"/>
    <x v="30"/>
    <s v="Logitech MK235 (920-007933)"/>
    <s v="s"/>
    <s v="https://www.czc.cz/logitech-mk235-cz/185314/produkt?utm_source=zbozi.cz&amp;utm_medium=cpc&amp;utm_campaign=Klavesnice&amp;utm_term=Logitech_MK235_CZ"/>
    <n v="2"/>
    <n v="700"/>
    <n v="1400"/>
  </r>
  <r>
    <n v="3601280"/>
    <s v="Kašná Eva"/>
    <x v="30"/>
    <s v="Logitech MK235 (920-007933)"/>
    <s v="s"/>
    <s v="https://www.czc.cz/logitech-mk235-cz/185314/produkt?utm_source=zbozi.cz&amp;utm_medium=cpc&amp;utm_campaign=Klavesnice&amp;utm_term=Logitech_MK235_CZ"/>
    <n v="2"/>
    <n v="700"/>
    <n v="1400"/>
  </r>
  <r>
    <n v="3601282"/>
    <s v="Svitáková Alena"/>
    <x v="31"/>
    <s v="Canon imageFORMULA P-208 II"/>
    <s v="scan"/>
    <s v="https://www.alza.cz/canon-formula-p-208-ii-d2362397.htm?o=4"/>
    <n v="1"/>
    <n v="3500"/>
    <n v="3500"/>
  </r>
  <r>
    <n v="3601282"/>
    <s v="Svitáková Alena"/>
    <x v="32"/>
    <s v="Koss PORTA PRO"/>
    <s v="s"/>
    <s v="https://www.alza.cz/koss-porta-pro-dozivotni-zaruka-d5093807.htm?o=2"/>
    <n v="1"/>
    <n v="1200"/>
    <n v="1200"/>
  </r>
  <r>
    <n v="3601282"/>
    <s v="Svitáková Alena"/>
    <x v="33"/>
    <s v="Canon PIXMA iP110 + baterie"/>
    <s v="prn"/>
    <s v="https://www.alza.cz/canon-pixma-ip110-baterie-d2148078.htm#popis "/>
    <n v="1"/>
    <n v="7000"/>
    <n v="7000"/>
  </r>
  <r>
    <n v="3601272"/>
    <s v="Kudrnová Elena"/>
    <x v="34"/>
    <s v="Brother HL-1110E A4 "/>
    <s v="prn"/>
    <s v="http://www.volak.net/detail.php?m=24&amp;s=113&amp;dzn=45&amp;dzb=152"/>
    <n v="1"/>
    <n v="1500"/>
    <n v="1500"/>
  </r>
  <r>
    <n v="3601282"/>
    <s v="Svitáková Alena"/>
    <x v="35"/>
    <s v="Canon CLI-36 barevná"/>
    <s v="t"/>
    <s v="https://www.alza.cz/canon-cli-36-barevna-pro-ip100-d140617.htm?fbclid=IwAR0aYg6Uaz56Qh17vLT6UvKXrUdmzj1USN7lSBraLRwjmKPrkuEVeyrje5M"/>
    <n v="2"/>
    <n v="360"/>
    <n v="720"/>
  </r>
  <r>
    <m/>
    <s v="Čánský Jiří"/>
    <x v="36"/>
    <s v="BROTHER TN-2320 originální toner černý pro - 2.6K"/>
    <s v="t"/>
    <s v="https://www.itage.cz/zbozi/id-525353_BROTHER_TN2320_originalni_toner_cerny_pro__26K__TN2320"/>
    <n v="2"/>
    <n v="1600"/>
    <n v="3200"/>
  </r>
  <r>
    <m/>
    <s v="König Karel"/>
    <x v="37"/>
    <s v="Toner Canon č.045 - CRG-045HBk (Černý)"/>
    <s v="t"/>
    <s v="https://www.itage.cz/zbozi/id-982035_Xerox_alternativni_toner_kompatibilni_s_Canon_CRG045HBk_cerny_2800_vytisku__801L00821"/>
    <n v="1"/>
    <n v="1200"/>
    <n v="1200"/>
  </r>
  <r>
    <m/>
    <s v="König Karel"/>
    <x v="38"/>
    <s v="Toner Canon č.045 - CRG-045HC (Azurový)"/>
    <s v="t"/>
    <s v="https://www.itage.cz/zbozi/id-982038_Xerox_alternativni_toner_kompatibilni_s_Canon_CRG045HC_azurovy_2_300_vytisku__801L00820"/>
    <n v="1"/>
    <n v="1200"/>
    <n v="1200"/>
  </r>
  <r>
    <m/>
    <s v="König Karel"/>
    <x v="39"/>
    <s v="Toner Canon č.045 - CRG-045HM (Purpurový)"/>
    <s v="t"/>
    <s v="https://www.itage.cz/zbozi/id-982041_Xerox_alternativni_toner_kompatibilni_s_Canon_CRG045HM_purpurovy_2_300_vytisku__801L00819"/>
    <n v="1"/>
    <n v="1200"/>
    <n v="1200"/>
  </r>
  <r>
    <m/>
    <s v="König Karel"/>
    <x v="40"/>
    <s v="Toner Canon č.045 - CRG-045HY (Žlutý)"/>
    <s v="t"/>
    <s v="https://www.itage.cz/zbozi/id-982039_Xerox_alternativni_toner_kompatibilni_s_Canon_CRG045HY_zluty_2_300_vytisku__801L00818"/>
    <n v="1"/>
    <n v="1200"/>
    <n v="1200"/>
  </r>
  <r>
    <n v="3601284"/>
    <s v="Vondruška Miloslav"/>
    <x v="41"/>
    <s v="CF226X"/>
    <s v="t"/>
    <s v="https://www.itage.cz/zbozi/id-1499958_Xerox_alternativni_toner_HP_CF226X_pro_HP_LJ_Pro_M402_HP_LJ_Pro_MFP_M426_9000str_black__006R03464"/>
    <n v="2"/>
    <n v="2800"/>
    <n v="5600"/>
  </r>
  <r>
    <n v="3601284"/>
    <s v="Vondruška Miloslav"/>
    <x v="42"/>
    <s v="CF280X"/>
    <s v="t"/>
    <s v="https://www.itage.cz/zbozi/id-931261_Xerox_Allprint_alternativni_toner_za_HP_CF280XD_cerna2x_6900_str_pro_LaserJet_M401_M425_Pro_400__801L00738"/>
    <n v="3"/>
    <n v="1300"/>
    <n v="3900"/>
  </r>
  <r>
    <m/>
    <s v="Řehák Dalibor"/>
    <x v="43"/>
    <s v="CF380A"/>
    <m/>
    <s v="https://www.gigaprint.cz/toner/kompatibilni-sada-hp-cf380a-cf381a-cf382a-cf383a-312a.html?conv=GoMe&amp;gclid=Cj0KCQjwzunmBRDsARIsAGrt4mssDH4dYkUcQqkqt4iemNbgO9twnp2YGoLlk5UvOg9nR1Gpzm__yZYaAr41EALw_wcB"/>
    <n v="2"/>
    <n v="620"/>
    <n v="1240"/>
  </r>
  <r>
    <m/>
    <s v="Řehák Dalibor"/>
    <x v="44"/>
    <s v="CF381A"/>
    <m/>
    <s v="https://www.gigaprint.cz/toner/kompatibilni-sada-hp-cf380a-cf381a-cf382a-cf383a-312a.html?conv=GoMe&amp;gclid=Cj0KCQjwzunmBRDsARIsAGrt4mssDH4dYkUcQqkqt4iemNbgO9twnp2YGoLlk5UvOg9nR1Gpzm__yZYaAr41EALw_wcB"/>
    <n v="2"/>
    <n v="620"/>
    <n v="1240"/>
  </r>
  <r>
    <m/>
    <s v="Řehák Dalibor"/>
    <x v="45"/>
    <s v="CF382A"/>
    <m/>
    <s v="https://www.gigaprint.cz/toner/kompatibilni-sada-hp-cf380a-cf381a-cf382a-cf383a-312a.html?conv=GoMe&amp;gclid=Cj0KCQjwzunmBRDsARIsAGrt4mssDH4dYkUcQqkqt4iemNbgO9twnp2YGoLlk5UvOg9nR1Gpzm__yZYaAr41EALw_wcB"/>
    <n v="2"/>
    <n v="620"/>
    <n v="1240"/>
  </r>
  <r>
    <m/>
    <s v="Řehák Dalibor"/>
    <x v="46"/>
    <s v="CF383A"/>
    <m/>
    <s v="https://www.gigaprint.cz/toner/kompatibilni-sada-hp-cf380a-cf381a-cf382a-cf383a-312a.html?conv=GoMe&amp;gclid=Cj0KCQjwzunmBRDsARIsAGrt4mssDH4dYkUcQqkqt4iemNbgO9twnp2YGoLlk5UvOg9nR1Gpzm__yZYaAr41EALw_wcB"/>
    <n v="2"/>
    <n v="620"/>
    <n v="1240"/>
  </r>
  <r>
    <n v="3601282"/>
    <s v="Svitáková Alena"/>
    <x v="47"/>
    <s v="Canon PGI-35BK černá"/>
    <s v="t"/>
    <s v="https://www.alza.cz/canon-cli-35bk-cerna-pro-ip100-d140616.htm?fbclid=IwAR2NkcymdV7PnoAmukx7d40PEtGUOYTl5fVLtt8hN-VQhDByglgxcmRfk6I"/>
    <n v="2"/>
    <n v="230"/>
    <n v="460"/>
  </r>
  <r>
    <n v="3601274"/>
    <s v="Čížková Alena"/>
    <x v="48"/>
    <s v="Brother TN2210"/>
    <s v="t"/>
    <s v="https://www.suntech.cz/produkt/459121-vinity-toner-brother-tn-2210-black-1200str/"/>
    <n v="3"/>
    <n v="600"/>
    <n v="1800"/>
  </r>
  <r>
    <n v="3601254"/>
    <s v="Koblihová Jarmila"/>
    <x v="49"/>
    <s v="Toner alternativní HP Q5949X"/>
    <s v="t"/>
    <s v="https://www.itage.cz/partno/003R99731"/>
    <n v="2"/>
    <n v="620"/>
    <n v="1240"/>
  </r>
  <r>
    <n v="3601275"/>
    <s v="Němcová Dana"/>
    <x v="50"/>
    <s v="HP CE278A, no 78A, černý"/>
    <s v="t"/>
    <s v="https://www.swisstoner.cz/tonery-hp/hp-ce278a-no-78a-cerny-kompatibilni/"/>
    <n v="3"/>
    <n v="600"/>
    <n v="1800"/>
  </r>
  <r>
    <n v="3601277"/>
    <s v="Koblihová Jarmila"/>
    <x v="51"/>
    <s v="Xerox za HP Q5949X No.49X"/>
    <s v="t"/>
    <s v="https://www.itage.cz/partno/003R99731"/>
    <n v="2"/>
    <n v="620"/>
    <n v="1240"/>
  </r>
  <r>
    <n v="3601281"/>
    <s v="Němcová Dana"/>
    <x v="52"/>
    <s v="HP Q6470A černá"/>
    <s v="t"/>
    <s v="https://www.levnyspotrebak.cz/originalni-hp-q6470a"/>
    <n v="1"/>
    <n v="2940"/>
    <n v="2940"/>
  </r>
  <r>
    <n v="3601281"/>
    <s v="Němcová Dana"/>
    <x v="53"/>
    <s v="HP Q7581A azurová"/>
    <s v="t"/>
    <s v="https://www.levnyspotrebak.cz/originalni-hp-503a-q7581a"/>
    <n v="1"/>
    <n v="3581"/>
    <n v="3581"/>
  </r>
  <r>
    <n v="3601281"/>
    <s v="Němcová Dana"/>
    <x v="54"/>
    <s v="HP Q7582A žlutá"/>
    <s v="t"/>
    <s v="https://www.levnyspotrebak.cz/originalni-hp-503a-q7582a"/>
    <n v="1"/>
    <n v="3581"/>
    <n v="3581"/>
  </r>
  <r>
    <n v="3601281"/>
    <s v="Němcová Dana"/>
    <x v="55"/>
    <s v="HP Q7583A purpurová"/>
    <s v="t"/>
    <s v="https://www.levnyspotrebak.cz/originalni-hp-503a-q7583a"/>
    <n v="1"/>
    <n v="3581"/>
    <n v="3581"/>
  </r>
  <r>
    <n v="3601285"/>
    <s v="Prošková Renata"/>
    <x v="56"/>
    <s v="Originální azurový toner Samsung CLT-C505L"/>
    <s v="t"/>
    <s v="https://www.itage.cz/zbozi/id-1209223_Samsung_CLTC505L_HYld_Cyan_Toner_Cr__SU035A"/>
    <n v="2"/>
    <n v="1850"/>
    <n v="3700"/>
  </r>
  <r>
    <n v="3601285"/>
    <s v="Prošková Renata"/>
    <x v="57"/>
    <s v="Originální černý toner Samsung CLT-K505L"/>
    <s v="t"/>
    <s v="https://www.itage.cz/zbozi/id-1209237_Samsung_CLTK505L_HYield_Blk_Toner_C__SU168A"/>
    <n v="2"/>
    <n v="1850"/>
    <n v="3700"/>
  </r>
  <r>
    <n v="3601285"/>
    <s v="Prošková Renata"/>
    <x v="58"/>
    <s v="Originální purpurový toner Samsung CLT-M505L"/>
    <s v="t"/>
    <s v="https://www.itage.cz/zbozi/id-1209250_Samsung_CLTM505L_HYield_Magenta_Crt__SU302A"/>
    <n v="2"/>
    <n v="1850"/>
    <n v="3700"/>
  </r>
  <r>
    <n v="3601285"/>
    <s v="Prošková Renata"/>
    <x v="59"/>
    <s v="Originální žlutý toner Samsung CLT-Y505L"/>
    <s v="t"/>
    <s v="https://www.itage.cz/zbozi/id-981840_HPSamsung_CLTY505LELS_3500_stran_Toner_Yellow__SU512A"/>
    <n v="2"/>
    <n v="1850"/>
    <n v="3700"/>
  </r>
  <r>
    <n v="3601284"/>
    <s v="Vondruška Miloslav"/>
    <x v="60"/>
    <s v="Q5949X"/>
    <s v="t"/>
    <s v="https://www.itage.cz/zbozi/id-80428_Xerox_alternativni_toner_HP_Q5949X_s_cipem_pro_LJ1320_6000str_black__003R99731"/>
    <n v="1"/>
    <n v="770"/>
    <n v="770"/>
  </r>
  <r>
    <n v="3601280"/>
    <s v="Kašná Eva"/>
    <x v="61"/>
    <s v="Xerox za HP Q5949X No.49X"/>
    <s v="t"/>
    <s v="https://www.itage.cz/partno/003R99731"/>
    <n v="2"/>
    <n v="620"/>
    <n v="1240"/>
  </r>
  <r>
    <n v="3601263"/>
    <s v="Loučka Radko"/>
    <x v="62"/>
    <s v="Náplň alternativní sada EPSON T6641, T6642, T6643, T6644"/>
    <s v="t"/>
    <s v="https://www.chytreelektro.cz/chytreelektro/eshop/37-1-Pocitace/3721-3-Inkoustove-naplne/5/117665-Xerox-alternativni-inkoust-kompatibilni-s-EPSON-T7891-T7892-T7893-T7894-1x68ml-3x37ml-multipack"/>
    <n v="1"/>
    <n v="800"/>
    <n v="800"/>
  </r>
  <r>
    <n v="3601287"/>
    <s v="Krupa Emil"/>
    <x v="63"/>
    <s v="Wifi adaptér. Minimální požadavky: rozhrani USB 2.0, miniaturní velikost (20x14x7 mm), dvoupásmový provoz, pásmo 2,4 GHz a 5 GHz, v síti 802.11 ac: downlink až 867 Mb/s, uplink až 867 Mb/s (20/40MHz), v 802.11 a/b/g/n/ac "/>
    <s v="s"/>
    <s v="https://www.czc.cz/asus-usb-ac53-nano-wi-fi-usb-adapter/212296/produkt"/>
    <n v="2"/>
    <n v="850"/>
    <n v="1700"/>
  </r>
  <r>
    <n v="3601287"/>
    <s v="Krupa Emil"/>
    <x v="64"/>
    <s v="Wifi adapter/přístupový bod. Minimální požadavky: USB 3.0 rozhraní, 2x 5dBi anténa, kompatibilní s 802.11a/b/g/n/ac "/>
    <s v="s"/>
    <s v="https://www.czc.cz/netis-wf2190/205332/produkt"/>
    <n v="1"/>
    <n v="640"/>
    <n v="640"/>
  </r>
  <r>
    <m/>
    <s v="Beneš František"/>
    <x v="65"/>
    <s v="I-TEC USB-C univerzální napájecí adaptér 112 W CHARGER-C112W"/>
    <s v="s"/>
    <s v="https://www.mall.cz/notebooky-adaptery/itec-usb-c-univerzalni-napajeci-adapter-112-w-charger-c112w?gclid=Cj0KCQjw7YblBRDFARIsAKkK-dKawDHP67NrgvT5iDA4cqaI2wnQp-zWpl-Vl1b48u5VLYo3mEtlzRYaAlzMEALw_wcB"/>
    <n v="1"/>
    <n v="960"/>
    <n v="960"/>
  </r>
  <r>
    <m/>
    <s v="Krupa Emil"/>
    <x v="66"/>
    <s v="Cartrigde HP č. 21 C9351AE"/>
    <m/>
    <s v="https://www.itage.cz/partno/SD367AE"/>
    <n v="1"/>
    <n v="967"/>
    <n v="967"/>
  </r>
  <r>
    <m/>
    <s v="Krupa Emil"/>
    <x v="67"/>
    <s v="Cartrigde HP č. 22 C9352AE"/>
    <m/>
    <s v="https://www.itage.cz/zbozi/id-100843_HP_C9352AE_originalni_napln_barevna_c22_color__C9352AE"/>
    <n v="1"/>
    <n v="598"/>
    <n v="598"/>
  </r>
  <r>
    <n v="3601303"/>
    <s v="Krejčová Michaela"/>
    <x v="68"/>
    <s v="Canon CanoScan LiDE220"/>
    <s v="s"/>
    <s v="https://www.manutan.cz/cs/mcz/skener-canon-canoscan-lide220-8912906#descriptionAnchor"/>
    <n v="1"/>
    <n v="3000"/>
    <n v="3000"/>
  </r>
  <r>
    <m/>
    <s v="Beneš František"/>
    <x v="69"/>
    <s v="CONNECT IT CI-133 Notebook Power 90W"/>
    <s v="s"/>
    <s v="https://www.alza.cz/connect-it-ci-133-notebook-power-90w-d399976.htm?kampan=adpla_produkty_Prislusenstvi_baterie-a-nabijeni_nabijecky_c_1o5_9062838_JD910f_~50373796041~&amp;gclid=Cj0KCQjw7YblBRDFARIsAKkK-dIwu6Elwaxoi_IIJk2fcj3T7dSUzXA1P7VtlIl8oU14rhnxQo3wOtIa"/>
    <n v="1"/>
    <n v="670"/>
    <n v="6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Specifikace požadavku">
  <location ref="B1:C72" firstHeaderRow="1" firstDataRow="1" firstDataCol="1"/>
  <pivotFields count="9">
    <pivotField showAll="0"/>
    <pivotField showAll="0"/>
    <pivotField axis="axisRow" showAll="0" sortType="ascending">
      <items count="110">
        <item m="1" x="80"/>
        <item x="0"/>
        <item x="1"/>
        <item x="2"/>
        <item x="3"/>
        <item m="1" x="81"/>
        <item x="4"/>
        <item m="1" x="73"/>
        <item x="5"/>
        <item m="1" x="88"/>
        <item m="1" x="76"/>
        <item x="66"/>
        <item x="67"/>
        <item m="1" x="98"/>
        <item m="1" x="83"/>
        <item m="1" x="84"/>
        <item m="1" x="97"/>
        <item m="1" x="85"/>
        <item m="1" x="92"/>
        <item m="1" x="103"/>
        <item m="1" x="102"/>
        <item x="6"/>
        <item m="1" x="90"/>
        <item x="7"/>
        <item x="9"/>
        <item x="8"/>
        <item m="1" x="78"/>
        <item m="1" x="74"/>
        <item m="1" x="100"/>
        <item m="1" x="91"/>
        <item m="1" x="75"/>
        <item x="10"/>
        <item m="1" x="72"/>
        <item m="1" x="87"/>
        <item x="11"/>
        <item m="1" x="95"/>
        <item m="1" x="105"/>
        <item x="12"/>
        <item m="1" x="106"/>
        <item x="13"/>
        <item m="1" x="93"/>
        <item x="14"/>
        <item x="15"/>
        <item x="16"/>
        <item x="17"/>
        <item m="1" x="99"/>
        <item x="18"/>
        <item x="19"/>
        <item x="20"/>
        <item m="1" x="94"/>
        <item x="21"/>
        <item m="1" x="96"/>
        <item m="1" x="101"/>
        <item n="NOTEBOOK - Intel Core i7 8850H, min. 15.6&quot; LED 1920x1080 antireflexní, RAM 16GB DDR4, Intel UHD Graphics 630, M.2 SSD 256GB + HDD 1TB 7200, WiFi 802.11ac, Bluetooth, webkamera, USB-C 3.1 Gen 1, USB 3.1 Gen 1, HDMI, čtečka karet, čtečka Smart Card,  Win10" m="1" x="108"/>
        <item n="NOTEBOOK - Intel Core i7 8850H, min. 15.6&quot; LED 1920x1080 antireflexní, RAM 16GB DDR4, Intel UHD Graphics 630, M.2 SSD 256GB + HDD 1TB 7200, WiFi 802.11ac, Bluetooth, webkamera, USB-C 3.1 Gen 1, USB 3.1 Gen 1, HDMI, čtečka karet, čtečka Smart Card,  Win102" m="1" x="77"/>
        <item x="22"/>
        <item x="23"/>
        <item x="24"/>
        <item x="25"/>
        <item m="1" x="86"/>
        <item m="1" x="104"/>
        <item m="1" x="107"/>
        <item x="26"/>
        <item x="27"/>
        <item x="28"/>
        <item x="29"/>
        <item x="68"/>
        <item x="30"/>
        <item x="31"/>
        <item x="32"/>
        <item m="1" x="89"/>
        <item x="33"/>
        <item x="34"/>
        <item x="35"/>
        <item x="36"/>
        <item x="37"/>
        <item x="38"/>
        <item x="39"/>
        <item x="40"/>
        <item x="41"/>
        <item x="42"/>
        <item x="47"/>
        <item x="48"/>
        <item x="49"/>
        <item x="50"/>
        <item x="43"/>
        <item x="44"/>
        <item x="45"/>
        <item x="46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m="1" x="82"/>
        <item m="1" x="79"/>
        <item x="63"/>
        <item x="64"/>
        <item x="65"/>
        <item m="1" x="71"/>
        <item x="69"/>
        <item m="1" x="70"/>
        <item t="default"/>
      </items>
    </pivotField>
    <pivotField showAll="0"/>
    <pivotField showAll="0"/>
    <pivotField showAll="0"/>
    <pivotField dataField="1" showAll="0"/>
    <pivotField showAll="0"/>
    <pivotField numFmtId="165" showAll="0"/>
  </pivotFields>
  <rowFields count="1">
    <field x="2"/>
  </rowFields>
  <rowItems count="71">
    <i>
      <x v="1"/>
    </i>
    <i>
      <x v="2"/>
    </i>
    <i>
      <x v="3"/>
    </i>
    <i>
      <x v="4"/>
    </i>
    <i>
      <x v="6"/>
    </i>
    <i>
      <x v="8"/>
    </i>
    <i>
      <x v="11"/>
    </i>
    <i>
      <x v="12"/>
    </i>
    <i>
      <x v="21"/>
    </i>
    <i>
      <x v="23"/>
    </i>
    <i>
      <x v="24"/>
    </i>
    <i>
      <x v="25"/>
    </i>
    <i>
      <x v="31"/>
    </i>
    <i>
      <x v="34"/>
    </i>
    <i>
      <x v="37"/>
    </i>
    <i>
      <x v="39"/>
    </i>
    <i>
      <x v="41"/>
    </i>
    <i>
      <x v="42"/>
    </i>
    <i>
      <x v="43"/>
    </i>
    <i>
      <x v="44"/>
    </i>
    <i>
      <x v="46"/>
    </i>
    <i>
      <x v="47"/>
    </i>
    <i>
      <x v="48"/>
    </i>
    <i>
      <x v="50"/>
    </i>
    <i>
      <x v="55"/>
    </i>
    <i>
      <x v="56"/>
    </i>
    <i>
      <x v="57"/>
    </i>
    <i>
      <x v="58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3"/>
    </i>
    <i>
      <x v="104"/>
    </i>
    <i>
      <x v="105"/>
    </i>
    <i>
      <x v="107"/>
    </i>
    <i t="grand">
      <x/>
    </i>
  </rowItems>
  <colItems count="1">
    <i/>
  </colItems>
  <dataFields count="1">
    <dataField name="Počet" fld="6" baseField="2" baseItem="0"/>
  </dataFields>
  <formats count="44">
    <format dxfId="123">
      <pivotArea field="2" type="button" dataOnly="0" labelOnly="1" outline="0" axis="axisRow" fieldPosition="0"/>
    </format>
    <format dxfId="122">
      <pivotArea dataOnly="0" labelOnly="1" fieldPosition="0">
        <references count="1">
          <reference field="2" count="50">
            <x v="1"/>
            <x v="3"/>
            <x v="4"/>
            <x v="5"/>
            <x v="6"/>
            <x v="31"/>
            <x v="32"/>
            <x v="33"/>
            <x v="35"/>
            <x v="36"/>
            <x v="38"/>
            <x v="40"/>
            <x v="41"/>
            <x v="43"/>
            <x v="44"/>
            <x v="53"/>
            <x v="55"/>
            <x v="56"/>
            <x v="58"/>
            <x v="62"/>
            <x v="64"/>
            <x v="65"/>
            <x v="67"/>
            <x v="69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3"/>
            <x v="104"/>
            <x v="108"/>
          </reference>
        </references>
      </pivotArea>
    </format>
    <format dxfId="121">
      <pivotArea dataOnly="0" labelOnly="1" fieldPosition="0">
        <references count="1">
          <reference field="2" count="17">
            <x v="8"/>
            <x v="21"/>
            <x v="22"/>
            <x v="26"/>
            <x v="27"/>
            <x v="42"/>
            <x v="47"/>
            <x v="48"/>
            <x v="49"/>
            <x v="57"/>
            <x v="63"/>
            <x v="68"/>
            <x v="71"/>
            <x v="72"/>
            <x v="100"/>
            <x v="105"/>
            <x v="106"/>
          </reference>
        </references>
      </pivotArea>
    </format>
    <format dxfId="120">
      <pivotArea dataOnly="0" labelOnly="1" grandRow="1" outline="0" fieldPosition="0"/>
    </format>
    <format dxfId="119">
      <pivotArea field="2" type="button" dataOnly="0" labelOnly="1" outline="0" axis="axisRow" fieldPosition="0"/>
    </format>
    <format dxfId="118">
      <pivotArea dataOnly="0" labelOnly="1" fieldPosition="0">
        <references count="1">
          <reference field="2" count="50">
            <x v="1"/>
            <x v="2"/>
            <x v="3"/>
            <x v="4"/>
            <x v="6"/>
            <x v="8"/>
            <x v="21"/>
            <x v="23"/>
            <x v="24"/>
            <x v="25"/>
            <x v="31"/>
            <x v="34"/>
            <x v="37"/>
            <x v="39"/>
            <x v="41"/>
            <x v="42"/>
            <x v="43"/>
            <x v="44"/>
            <x v="46"/>
            <x v="47"/>
            <x v="48"/>
            <x v="49"/>
            <x v="53"/>
            <x v="55"/>
            <x v="56"/>
            <x v="57"/>
            <x v="58"/>
            <x v="62"/>
            <x v="63"/>
            <x v="64"/>
            <x v="65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9"/>
            <x v="90"/>
          </reference>
        </references>
      </pivotArea>
    </format>
    <format dxfId="117">
      <pivotArea dataOnly="0" labelOnly="1" fieldPosition="0">
        <references count="1">
          <reference field="2" count="14">
            <x v="91"/>
            <x v="92"/>
            <x v="93"/>
            <x v="94"/>
            <x v="95"/>
            <x v="96"/>
            <x v="97"/>
            <x v="98"/>
            <x v="99"/>
            <x v="100"/>
            <x v="103"/>
            <x v="104"/>
            <x v="105"/>
            <x v="106"/>
          </reference>
        </references>
      </pivotArea>
    </format>
    <format dxfId="116">
      <pivotArea dataOnly="0" labelOnly="1" grandRow="1" outline="0" fieldPosition="0"/>
    </format>
    <format dxfId="115">
      <pivotArea field="2" type="button" dataOnly="0" labelOnly="1" outline="0" axis="axisRow" fieldPosition="0"/>
    </format>
    <format dxfId="114">
      <pivotArea dataOnly="0" labelOnly="1" fieldPosition="0">
        <references count="1">
          <reference field="2" count="50">
            <x v="1"/>
            <x v="2"/>
            <x v="3"/>
            <x v="4"/>
            <x v="6"/>
            <x v="8"/>
            <x v="21"/>
            <x v="23"/>
            <x v="24"/>
            <x v="25"/>
            <x v="31"/>
            <x v="34"/>
            <x v="37"/>
            <x v="39"/>
            <x v="41"/>
            <x v="42"/>
            <x v="43"/>
            <x v="44"/>
            <x v="46"/>
            <x v="47"/>
            <x v="48"/>
            <x v="49"/>
            <x v="54"/>
            <x v="55"/>
            <x v="56"/>
            <x v="57"/>
            <x v="58"/>
            <x v="62"/>
            <x v="63"/>
            <x v="64"/>
            <x v="65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9"/>
            <x v="90"/>
          </reference>
        </references>
      </pivotArea>
    </format>
    <format dxfId="113">
      <pivotArea dataOnly="0" labelOnly="1" fieldPosition="0">
        <references count="1">
          <reference field="2" count="14">
            <x v="91"/>
            <x v="92"/>
            <x v="93"/>
            <x v="94"/>
            <x v="95"/>
            <x v="96"/>
            <x v="97"/>
            <x v="98"/>
            <x v="99"/>
            <x v="100"/>
            <x v="103"/>
            <x v="104"/>
            <x v="105"/>
            <x v="107"/>
          </reference>
        </references>
      </pivotArea>
    </format>
    <format dxfId="112">
      <pivotArea dataOnly="0" labelOnly="1" grandRow="1" outline="0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dataOnly="0" labelOnly="1" fieldPosition="0">
        <references count="1">
          <reference field="2" count="50">
            <x v="1"/>
            <x v="2"/>
            <x v="3"/>
            <x v="4"/>
            <x v="6"/>
            <x v="8"/>
            <x v="21"/>
            <x v="23"/>
            <x v="24"/>
            <x v="25"/>
            <x v="31"/>
            <x v="34"/>
            <x v="37"/>
            <x v="39"/>
            <x v="41"/>
            <x v="42"/>
            <x v="43"/>
            <x v="44"/>
            <x v="46"/>
            <x v="47"/>
            <x v="48"/>
            <x v="49"/>
            <x v="54"/>
            <x v="55"/>
            <x v="56"/>
            <x v="57"/>
            <x v="58"/>
            <x v="62"/>
            <x v="63"/>
            <x v="64"/>
            <x v="65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9"/>
            <x v="90"/>
          </reference>
        </references>
      </pivotArea>
    </format>
    <format dxfId="106">
      <pivotArea dataOnly="0" labelOnly="1" fieldPosition="0">
        <references count="1">
          <reference field="2" count="14">
            <x v="91"/>
            <x v="92"/>
            <x v="93"/>
            <x v="94"/>
            <x v="95"/>
            <x v="96"/>
            <x v="97"/>
            <x v="98"/>
            <x v="99"/>
            <x v="100"/>
            <x v="103"/>
            <x v="104"/>
            <x v="105"/>
            <x v="107"/>
          </reference>
        </references>
      </pivotArea>
    </format>
    <format dxfId="105">
      <pivotArea dataOnly="0" labelOnly="1" grandRow="1" outline="0" fieldPosition="0"/>
    </format>
    <format dxfId="104">
      <pivotArea dataOnly="0" labelOnly="1" outline="0" axis="axisValues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2" type="button" dataOnly="0" labelOnly="1" outline="0" axis="axisRow" fieldPosition="0"/>
    </format>
    <format dxfId="100">
      <pivotArea dataOnly="0" labelOnly="1" outline="0" axis="axisValues" fieldPosition="0"/>
    </format>
    <format dxfId="99">
      <pivotArea dataOnly="0" labelOnly="1" fieldPosition="0">
        <references count="1">
          <reference field="2" count="50">
            <x v="1"/>
            <x v="2"/>
            <x v="3"/>
            <x v="4"/>
            <x v="6"/>
            <x v="8"/>
            <x v="21"/>
            <x v="23"/>
            <x v="24"/>
            <x v="25"/>
            <x v="31"/>
            <x v="34"/>
            <x v="37"/>
            <x v="39"/>
            <x v="41"/>
            <x v="42"/>
            <x v="43"/>
            <x v="44"/>
            <x v="46"/>
            <x v="47"/>
            <x v="48"/>
            <x v="49"/>
            <x v="54"/>
            <x v="55"/>
            <x v="56"/>
            <x v="57"/>
            <x v="58"/>
            <x v="62"/>
            <x v="63"/>
            <x v="64"/>
            <x v="65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9"/>
            <x v="90"/>
          </reference>
        </references>
      </pivotArea>
    </format>
    <format dxfId="98">
      <pivotArea dataOnly="0" labelOnly="1" fieldPosition="0">
        <references count="1">
          <reference field="2" count="14">
            <x v="91"/>
            <x v="92"/>
            <x v="93"/>
            <x v="94"/>
            <x v="95"/>
            <x v="96"/>
            <x v="97"/>
            <x v="98"/>
            <x v="99"/>
            <x v="100"/>
            <x v="103"/>
            <x v="104"/>
            <x v="105"/>
            <x v="107"/>
          </reference>
        </references>
      </pivotArea>
    </format>
    <format dxfId="97">
      <pivotArea dataOnly="0" labelOnly="1" grandRow="1" outline="0" fieldPosition="0"/>
    </format>
    <format dxfId="96">
      <pivotArea dataOnly="0" labelOnly="1" outline="0" axis="axisValues" fieldPosition="0"/>
    </format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  <format dxfId="92">
      <pivotArea field="2" type="button" dataOnly="0" labelOnly="1" outline="0" axis="axisRow" fieldPosition="0"/>
    </format>
    <format dxfId="91">
      <pivotArea dataOnly="0" labelOnly="1" outline="0" axis="axisValues" fieldPosition="0"/>
    </format>
    <format dxfId="90">
      <pivotArea dataOnly="0" labelOnly="1" outline="0" axis="axisValues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50">
            <x v="1"/>
            <x v="2"/>
            <x v="3"/>
            <x v="4"/>
            <x v="6"/>
            <x v="8"/>
            <x v="11"/>
            <x v="12"/>
            <x v="21"/>
            <x v="23"/>
            <x v="24"/>
            <x v="25"/>
            <x v="31"/>
            <x v="34"/>
            <x v="37"/>
            <x v="39"/>
            <x v="41"/>
            <x v="42"/>
            <x v="43"/>
            <x v="44"/>
            <x v="46"/>
            <x v="47"/>
            <x v="48"/>
            <x v="50"/>
            <x v="55"/>
            <x v="56"/>
            <x v="57"/>
            <x v="58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7">
      <pivotArea dataOnly="0" labelOnly="1" fieldPosition="0">
        <references count="1">
          <reference field="2" count="20"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3"/>
            <x v="104"/>
            <x v="105"/>
            <x v="107"/>
          </reference>
        </references>
      </pivotArea>
    </format>
    <format dxfId="6">
      <pivotArea dataOnly="0" labelOnly="1" grandRow="1" outline="0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2" count="50">
            <x v="1"/>
            <x v="2"/>
            <x v="3"/>
            <x v="4"/>
            <x v="6"/>
            <x v="8"/>
            <x v="11"/>
            <x v="12"/>
            <x v="21"/>
            <x v="23"/>
            <x v="24"/>
            <x v="25"/>
            <x v="31"/>
            <x v="34"/>
            <x v="37"/>
            <x v="39"/>
            <x v="41"/>
            <x v="42"/>
            <x v="43"/>
            <x v="44"/>
            <x v="46"/>
            <x v="47"/>
            <x v="48"/>
            <x v="50"/>
            <x v="55"/>
            <x v="56"/>
            <x v="57"/>
            <x v="58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">
      <pivotArea dataOnly="0" labelOnly="1" fieldPosition="0">
        <references count="1">
          <reference field="2" count="20"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3"/>
            <x v="104"/>
            <x v="105"/>
            <x v="107"/>
          </reference>
        </references>
      </pivotArea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A2:I85" totalsRowCount="1" headerRowDxfId="89" headerRowBorderDxfId="88">
  <autoFilter ref="A2:I84"/>
  <sortState ref="A3:I84">
    <sortCondition ref="C2:C84"/>
  </sortState>
  <tableColumns count="9">
    <tableColumn id="1" name="Číslo" totalsRowLabel="Celkem" dataDxfId="87"/>
    <tableColumn id="2" name="Vyřizuje" dataDxfId="86"/>
    <tableColumn id="3" name="Věc" totalsRowFunction="count" dataDxfId="85"/>
    <tableColumn id="4" name="Příklad"/>
    <tableColumn id="5" name="druh" dataDxfId="84"/>
    <tableColumn id="6" name="k objednání" totalsRowDxfId="80" dataCellStyle="Hypertextový odkaz"/>
    <tableColumn id="7" name="množství" totalsRowFunction="sum" dataDxfId="83" totalsRowDxfId="79"/>
    <tableColumn id="8" name="cena/J." dataDxfId="82"/>
    <tableColumn id="9" name="cena kupní" totalsRowFunction="sum" dataDxfId="81" totalsRowDxfId="78">
      <calculatedColumnFormula>H3*G3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popular.cz/patriot-supersonic-rage-128gb-flash-disk-usb-3-0-rychlost-az-180mb-s-50mb-s/" TargetMode="External"/><Relationship Id="rId18" Type="http://schemas.openxmlformats.org/officeDocument/2006/relationships/hyperlink" Target="https://www.levnyspotrebak.cz/originalni-hp-q6470a" TargetMode="External"/><Relationship Id="rId26" Type="http://schemas.openxmlformats.org/officeDocument/2006/relationships/hyperlink" Target="https://www.itage.cz/zbozi/id-80428_Xerox_alternativni_toner_HP_Q5949X_s_cipem_pro_LJ1320_6000str_black__003R99731" TargetMode="External"/><Relationship Id="rId39" Type="http://schemas.openxmlformats.org/officeDocument/2006/relationships/hyperlink" Target="https://www.czc.cz/connect-it-wirez-propojovaci-hdmi-kabel-v1-4-delka-5-m/252900/produkt" TargetMode="External"/><Relationship Id="rId21" Type="http://schemas.openxmlformats.org/officeDocument/2006/relationships/hyperlink" Target="https://www.alza.cz/logitech-wireless-presenter-r400-d138120.htm?o=1" TargetMode="External"/><Relationship Id="rId34" Type="http://schemas.openxmlformats.org/officeDocument/2006/relationships/hyperlink" Target="https://www.czc.cz/premiumcord-vga-yuv-na-hdmi-redukce/77563/produkt" TargetMode="External"/><Relationship Id="rId42" Type="http://schemas.openxmlformats.org/officeDocument/2006/relationships/hyperlink" Target="https://www.itage.cz/index.php?target=search&amp;search=HDD+Extern%C3%AD+2.5%22+1TB" TargetMode="External"/><Relationship Id="rId47" Type="http://schemas.openxmlformats.org/officeDocument/2006/relationships/hyperlink" Target="https://www.itage.cz/zbozi/id-1211088_TRX_baterie_Lenovo_IBM_72_Wh_pro_ThinkPad_L450L460L470P50sT440T450T460T470T550T560W550sX240_neoriginalni__TRX45N1136" TargetMode="External"/><Relationship Id="rId50" Type="http://schemas.openxmlformats.org/officeDocument/2006/relationships/hyperlink" Target="https://www.alza.cz/canon-formula-p-208-ii-d2362397.htm?o=4" TargetMode="External"/><Relationship Id="rId55" Type="http://schemas.openxmlformats.org/officeDocument/2006/relationships/hyperlink" Target="https://www.suntech.cz/produkt/347779-trx-baterie-dell-5200-mah-li-ion-pro-vostro-3460-3560-latitude-e5520-e5530-inspiron-5520-5720-7720/" TargetMode="External"/><Relationship Id="rId63" Type="http://schemas.openxmlformats.org/officeDocument/2006/relationships/hyperlink" Target="https://www.k24.cz/product/507416/ADATA_HD650_2TB_cerny_AHD650_2TU31_CBK_.html?utm_campaign=ADATA&amp;utm_medium=referral&amp;utm_source=zbozi.cz&amp;utm_term=507416" TargetMode="External"/><Relationship Id="rId68" Type="http://schemas.openxmlformats.org/officeDocument/2006/relationships/hyperlink" Target="https://www.ipopular.cz/transcend-32gb-jetflash-810-usb-3-0-flash-disk-modro-cerny-odola-narazu-tlaku-prachu-i-vode/" TargetMode="External"/><Relationship Id="rId76" Type="http://schemas.openxmlformats.org/officeDocument/2006/relationships/hyperlink" Target="https://www.itage.cz/zbozi/id-982041_Xerox_alternativni_toner_kompatibilni_s_Canon_CRG045HM_purpurovy_2_300_vytisku__801L00819" TargetMode="External"/><Relationship Id="rId7" Type="http://schemas.openxmlformats.org/officeDocument/2006/relationships/hyperlink" Target="https://www.itage.cz/partno/003R99731" TargetMode="External"/><Relationship Id="rId71" Type="http://schemas.openxmlformats.org/officeDocument/2006/relationships/hyperlink" Target="https://www.manutan.cz/cs/mcz/skener-canon-canoscan-lide220-8912906" TargetMode="External"/><Relationship Id="rId2" Type="http://schemas.openxmlformats.org/officeDocument/2006/relationships/hyperlink" Target="https://www.suntech.cz/produkt/459121-vinity-toner-brother-tn-2210-black-1200str/" TargetMode="External"/><Relationship Id="rId16" Type="http://schemas.openxmlformats.org/officeDocument/2006/relationships/hyperlink" Target="https://www.levnyspotrebak.cz/originalni-hp-503a-q7582a" TargetMode="External"/><Relationship Id="rId29" Type="http://schemas.openxmlformats.org/officeDocument/2006/relationships/hyperlink" Target="https://www.itage.cz/zbozi/id-1209250_Samsung_CLTM505L_HYield_Magenta_Crt__SU302A" TargetMode="External"/><Relationship Id="rId11" Type="http://schemas.openxmlformats.org/officeDocument/2006/relationships/hyperlink" Target="https://www.mall.cz/prislusenstvi-hdd/connectit-hardshellprotect-pouzdro-na-25-hdd-cff-5000-bk?utm_source=zbozi.cz&amp;utm_medium=cse&amp;utm_campaign=EG&amp;utm_content=prislusenstvi-hdd&amp;utm_term=1326512" TargetMode="External"/><Relationship Id="rId24" Type="http://schemas.openxmlformats.org/officeDocument/2006/relationships/hyperlink" Target="https://www.itage.cz/zbozi/id-931261_Xerox_Allprint_alternativni_toner_za_HP_CF280XD_cerna2x_6900_str_pro_LaserJet_M401_M425_Pro_400__801L00738" TargetMode="External"/><Relationship Id="rId32" Type="http://schemas.openxmlformats.org/officeDocument/2006/relationships/hyperlink" Target="https://www.k24.cz/product/507416/ADATA_HD650_2TB_cerny_AHD650_2TU31_CBK_.html?utm_campaign=ADATA&amp;utm_medium=referral&amp;utm_source=zbozi.cz&amp;utm_term=507416" TargetMode="External"/><Relationship Id="rId37" Type="http://schemas.openxmlformats.org/officeDocument/2006/relationships/hyperlink" Target="https://www.czc.cz/asus-usb-ac53-nano-wi-fi-usb-adapter/212296/produkt" TargetMode="External"/><Relationship Id="rId40" Type="http://schemas.openxmlformats.org/officeDocument/2006/relationships/hyperlink" Target="https://www.czc.cz/gembird-cablexpert-kabel-hdmi-na-hdmi-micro-zlacene-kontakty-cerna/248118/produkt" TargetMode="External"/><Relationship Id="rId45" Type="http://schemas.openxmlformats.org/officeDocument/2006/relationships/hyperlink" Target="https://www.chytreelektro.cz/chytreelektro/eshop/37-1-Pocitace/3721-3-Inkoustove-naplne/5/117665-Xerox-alternativni-inkoust-kompatibilni-s-EPSON-T7891-T7892-T7893-T7894-1x68ml-3x37ml-multipack" TargetMode="External"/><Relationship Id="rId53" Type="http://schemas.openxmlformats.org/officeDocument/2006/relationships/hyperlink" Target="https://www.itage.cz/zbozi/id-525353_BROTHER_TN2320_originalni_toner_cerny_pro__26K__TN2320" TargetMode="External"/><Relationship Id="rId58" Type="http://schemas.openxmlformats.org/officeDocument/2006/relationships/hyperlink" Target="https://www.alza.cz/wenger-legacy-16-cerno-sedy-d4201844.htm" TargetMode="External"/><Relationship Id="rId66" Type="http://schemas.openxmlformats.org/officeDocument/2006/relationships/hyperlink" Target="https://www.ipopular.cz/patriot-supersonic-rage-128gb-flash-disk-usb-3-0-rychlost-az-180mb-s-50mb-s/" TargetMode="External"/><Relationship Id="rId74" Type="http://schemas.openxmlformats.org/officeDocument/2006/relationships/hyperlink" Target="https://www.itage.cz/zbozi/id-982035_Xerox_alternativni_toner_kompatibilni_s_Canon_CRG045HBk_cerny_2800_vytisku__801L00821" TargetMode="External"/><Relationship Id="rId79" Type="http://schemas.openxmlformats.org/officeDocument/2006/relationships/table" Target="../tables/table1.xml"/><Relationship Id="rId5" Type="http://schemas.openxmlformats.org/officeDocument/2006/relationships/hyperlink" Target="https://www.itage.cz/partno/003R99731" TargetMode="External"/><Relationship Id="rId61" Type="http://schemas.openxmlformats.org/officeDocument/2006/relationships/hyperlink" Target="https://www.pcnetgroup.cz/detail/baterie-avacom-ava-rbc2-nahrada-za-rbc2-baterie-pro-ups/438282" TargetMode="External"/><Relationship Id="rId10" Type="http://schemas.openxmlformats.org/officeDocument/2006/relationships/hyperlink" Target="https://www.k24.cz/product/507416/ADATA_HD650_2TB_cerny_AHD650_2TU31_CBK_.html?utm_campaign=ADATA&amp;utm_medium=referral&amp;utm_source=zbozi.cz&amp;utm_term=507416" TargetMode="External"/><Relationship Id="rId19" Type="http://schemas.openxmlformats.org/officeDocument/2006/relationships/hyperlink" Target="https://www.alza.cz/canon-cli-36-barevna-pro-ip100-d140617.htm?fbclid=IwAR0aYg6Uaz56Qh17vLT6UvKXrUdmzj1USN7lSBraLRwjmKPrkuEVeyrje5M" TargetMode="External"/><Relationship Id="rId31" Type="http://schemas.openxmlformats.org/officeDocument/2006/relationships/hyperlink" Target="https://www.itage.cz/zbozi/id-1209223_Samsung_CLTC505L_HYld_Cyan_Toner_Cr__SU035A" TargetMode="External"/><Relationship Id="rId44" Type="http://schemas.openxmlformats.org/officeDocument/2006/relationships/hyperlink" Target="https://www.itage.cz/index.php?target=search&amp;search=HDD+Extern%C3%AD+2.5%22+4TB" TargetMode="External"/><Relationship Id="rId52" Type="http://schemas.openxmlformats.org/officeDocument/2006/relationships/hyperlink" Target="https://www.mironet.cz/aligator-datovy-kabel-microusb-s-prodlouzenym-konektorem-bulk+dp335242/?gclid=Cj0KCQjw7YblBRDFARIsAKkK-dLucnc0ZYkJGQH4fqQ5WFiRoGv62LAnCvpdJgdWv5UmLYuQETby_VsaAlJaEALw_wcB" TargetMode="External"/><Relationship Id="rId60" Type="http://schemas.openxmlformats.org/officeDocument/2006/relationships/hyperlink" Target="https://www.led-world.cz/d/knoflikova-baterie-cr2032-1000153/" TargetMode="External"/><Relationship Id="rId65" Type="http://schemas.openxmlformats.org/officeDocument/2006/relationships/hyperlink" Target="https://www.alza.cz/wenger-legacy-16-cerno-sedy-d4201844.htm" TargetMode="External"/><Relationship Id="rId73" Type="http://schemas.openxmlformats.org/officeDocument/2006/relationships/hyperlink" Target="https://www.itage.cz/zbozi/id-100843_HP_C9352AE_originalni_napln_barevna_c22_color__C9352AE" TargetMode="External"/><Relationship Id="rId78" Type="http://schemas.openxmlformats.org/officeDocument/2006/relationships/printerSettings" Target="../printerSettings/printerSettings2.bin"/><Relationship Id="rId4" Type="http://schemas.openxmlformats.org/officeDocument/2006/relationships/hyperlink" Target="https://www.k24.cz/product/507416/ADATA_HD650_2TB_cerny_AHD650_2TU31_CBK_.html?utm_campaign=ADATA&amp;utm_medium=referral&amp;utm_source=zbozi.cz&amp;utm_term=507416" TargetMode="External"/><Relationship Id="rId9" Type="http://schemas.openxmlformats.org/officeDocument/2006/relationships/hyperlink" Target="https://www.itage.cz/partno/31030109100" TargetMode="External"/><Relationship Id="rId14" Type="http://schemas.openxmlformats.org/officeDocument/2006/relationships/hyperlink" Target="https://www.czc.cz/yenkee-ypm-5000bk-ergonomicka-operka-zapesti/198208/produkt?utm_source=zbozi.cz&amp;utm_medium=cpc&amp;utm_campaign=Prislusenstvi&amp;utm_term=YENKEE_YPM_5000BK_ergonomicka_operka_zapesti" TargetMode="External"/><Relationship Id="rId22" Type="http://schemas.openxmlformats.org/officeDocument/2006/relationships/hyperlink" Target="https://www.alza.cz/koss-porta-pro-dozivotni-zaruka-d5093807.htm?o=2" TargetMode="External"/><Relationship Id="rId27" Type="http://schemas.openxmlformats.org/officeDocument/2006/relationships/hyperlink" Target="https://www.itage.cz/zbozi/id-98551_EPSON_originalni_paska_cerna_pro_FX890__C13S015329" TargetMode="External"/><Relationship Id="rId30" Type="http://schemas.openxmlformats.org/officeDocument/2006/relationships/hyperlink" Target="https://www.itage.cz/zbozi/id-981840_HPSamsung_CLTY505LELS_3500_stran_Toner_Yellow__SU512A" TargetMode="External"/><Relationship Id="rId35" Type="http://schemas.openxmlformats.org/officeDocument/2006/relationships/hyperlink" Target="https://www.itage.cz/zbozi/id-1554630_Redukce_FIXED_z_microUSB_na_USBC_20_cerna__FIXAMTOCBK" TargetMode="External"/><Relationship Id="rId43" Type="http://schemas.openxmlformats.org/officeDocument/2006/relationships/hyperlink" Target="https://www.itage.cz/index.php?target=search&amp;search=HDD+Extern%C3%AD+2.5%22+1TB" TargetMode="External"/><Relationship Id="rId48" Type="http://schemas.openxmlformats.org/officeDocument/2006/relationships/hyperlink" Target="https://www.itage.cz/zbozi/id-1211088_TRX_baterie_Lenovo_IBM_72_Wh_pro_ThinkPad_L450L460L470P50sT440T450T460T470T550T560W550sX240_neoriginalni__TRX45N1136" TargetMode="External"/><Relationship Id="rId56" Type="http://schemas.openxmlformats.org/officeDocument/2006/relationships/hyperlink" Target="https://www.itage.cz/zbozi/id-648165_8GB_ADATA_UV210_USB_Flash_20_kovova__AUV2108GRGD" TargetMode="External"/><Relationship Id="rId64" Type="http://schemas.openxmlformats.org/officeDocument/2006/relationships/hyperlink" Target="https://www.czc.cz/logitech-mk235-cz/185314/produkt?utm_source=zbozi.cz&amp;utm_medium=cpc&amp;utm_campaign=Klavesnice&amp;utm_term=Logitech_MK235_CZ" TargetMode="External"/><Relationship Id="rId69" Type="http://schemas.openxmlformats.org/officeDocument/2006/relationships/hyperlink" Target="https://www.czc.cz/yenkee-ypm-5000bk-ergonomicka-operka-zapesti/198208/produkt?utm_source=zbozi.cz&amp;utm_medium=cpc&amp;utm_campaign=Prislusenstvi&amp;utm_term=YENKEE_YPM_5000BK_ergonomicka_operka_zapesti" TargetMode="External"/><Relationship Id="rId77" Type="http://schemas.openxmlformats.org/officeDocument/2006/relationships/hyperlink" Target="https://www.itage.cz/zbozi/id-982039_Xerox_alternativni_toner_kompatibilni_s_Canon_CRG045HY_zluty_2_300_vytisku__801L00818" TargetMode="External"/><Relationship Id="rId8" Type="http://schemas.openxmlformats.org/officeDocument/2006/relationships/hyperlink" Target="https://www.czc.cz/logitech-mk235-cz/185314/produkt?utm_source=zbozi.cz&amp;utm_medium=cpc&amp;utm_campaign=Klavesnice&amp;utm_term=Logitech_MK235_CZ" TargetMode="External"/><Relationship Id="rId51" Type="http://schemas.openxmlformats.org/officeDocument/2006/relationships/hyperlink" Target="https://www.mall.cz/notebooky-adaptery/itec-usb-c-univerzalni-napajeci-adapter-112-w-charger-c112w?gclid=Cj0KCQjw7YblBRDFARIsAKkK-dKawDHP67NrgvT5iDA4cqaI2wnQp-zWpl-Vl1b48u5VLYo3mEtlzRYaAlzMEALw_wcB" TargetMode="External"/><Relationship Id="rId72" Type="http://schemas.openxmlformats.org/officeDocument/2006/relationships/hyperlink" Target="https://www.itage.cz/partno/SD367AE" TargetMode="External"/><Relationship Id="rId3" Type="http://schemas.openxmlformats.org/officeDocument/2006/relationships/hyperlink" Target="https://www.swisstoner.cz/tonery-hp/hp-ce278a-no-78a-cerny-kompatibilni/" TargetMode="External"/><Relationship Id="rId12" Type="http://schemas.openxmlformats.org/officeDocument/2006/relationships/hyperlink" Target="https://www.ipopular.cz/transcend-32gb-jetflash-810-usb-3-0-flash-disk-modro-cerny-odola-narazu-tlaku-prachu-i-vode/" TargetMode="External"/><Relationship Id="rId17" Type="http://schemas.openxmlformats.org/officeDocument/2006/relationships/hyperlink" Target="https://www.levnyspotrebak.cz/originalni-hp-503a-q7583a" TargetMode="External"/><Relationship Id="rId25" Type="http://schemas.openxmlformats.org/officeDocument/2006/relationships/hyperlink" Target="https://www.itage.cz/zbozi/id-1499958_Xerox_alternativni_toner_HP_CF226X_pro_HP_LJ_Pro_M402_HP_LJ_Pro_MFP_M426_9000str_black__006R03464" TargetMode="External"/><Relationship Id="rId33" Type="http://schemas.openxmlformats.org/officeDocument/2006/relationships/hyperlink" Target="https://www.czc.cz/allpowers-sp18v21w-solarni-dobijec-21w-eu-blister/237878/produkt" TargetMode="External"/><Relationship Id="rId38" Type="http://schemas.openxmlformats.org/officeDocument/2006/relationships/hyperlink" Target="https://www.czc.cz/genius-micro-traveler-9000r-v3-cerna-modra/206163/produkt" TargetMode="External"/><Relationship Id="rId46" Type="http://schemas.openxmlformats.org/officeDocument/2006/relationships/hyperlink" Target="http://www.powerlaser.cz/cervene-lasery/laserovy-prezenter-s-casovacem-39" TargetMode="External"/><Relationship Id="rId59" Type="http://schemas.openxmlformats.org/officeDocument/2006/relationships/hyperlink" Target="https://www.itage.cz/zbozi/id-380451_Delock_HDMI_3__1_obousmerny_Switch__Spliter__87619" TargetMode="External"/><Relationship Id="rId67" Type="http://schemas.openxmlformats.org/officeDocument/2006/relationships/hyperlink" Target="https://www.alza.cz/samsung-microsdxc-256gb-evo-plus-uhs-i-u3-sd-adapter-d4849013.htm" TargetMode="External"/><Relationship Id="rId20" Type="http://schemas.openxmlformats.org/officeDocument/2006/relationships/hyperlink" Target="https://www.alza.cz/canon-cli-35bk-cerna-pro-ip100-d140616.htm?fbclid=IwAR2NkcymdV7PnoAmukx7d40PEtGUOYTl5fVLtt8hN-VQhDByglgxcmRfk6I" TargetMode="External"/><Relationship Id="rId41" Type="http://schemas.openxmlformats.org/officeDocument/2006/relationships/hyperlink" Target="https://www.itage.cz/partno/003R99731" TargetMode="External"/><Relationship Id="rId54" Type="http://schemas.openxmlformats.org/officeDocument/2006/relationships/hyperlink" Target="http://www.ihocek.cz/pasivnisitoveprvky/ethernetrozvodyutpftpcat5-7/konektory/rj-45/konektorrj45lankopouzitelneinadrat%5BKonektorRJ45STR%5D" TargetMode="External"/><Relationship Id="rId62" Type="http://schemas.openxmlformats.org/officeDocument/2006/relationships/hyperlink" Target="https://www.mall.cz/prislusenstvi-hdd/connectit-hardshellprotect-pouzdro-na-25-hdd-cff-5000-bk?utm_source=zbozi.cz&amp;utm_medium=cse&amp;utm_campaign=EG&amp;utm_content=prislusenstvi-hdd&amp;utm_term=1326512" TargetMode="External"/><Relationship Id="rId70" Type="http://schemas.openxmlformats.org/officeDocument/2006/relationships/hyperlink" Target="https://www.alza.cz/connect-it-ci-133-notebook-power-90w-d399976.htm?kampan=adpla_produkty_Prislusenstvi_baterie-a-nabijeni_nabijecky_c_1o5_9062838_JD910f_~50373796041~&amp;gclid=Cj0KCQjw7YblBRDFARIsAKkK-" TargetMode="External"/><Relationship Id="rId75" Type="http://schemas.openxmlformats.org/officeDocument/2006/relationships/hyperlink" Target="https://www.itage.cz/zbozi/id-982038_Xerox_alternativni_toner_kompatibilni_s_Canon_CRG045HC_azurovy_2_300_vytisku__801L00820" TargetMode="External"/><Relationship Id="rId1" Type="http://schemas.openxmlformats.org/officeDocument/2006/relationships/hyperlink" Target="http://www.volak.net/detail.php?m=24&amp;s=113&amp;dzn=45&amp;dzb=152" TargetMode="External"/><Relationship Id="rId6" Type="http://schemas.openxmlformats.org/officeDocument/2006/relationships/hyperlink" Target="https://www.tisknulevne.cz/produkty/role-hp-q6574a-24-610mm-role-30-5-m-190-g-m2.html?utm_source=zbozi&amp;utm_content=xmlfeed&amp;utm_campaign=zbozi&amp;utm_medium=cpc" TargetMode="External"/><Relationship Id="rId15" Type="http://schemas.openxmlformats.org/officeDocument/2006/relationships/hyperlink" Target="https://www.levnyspotrebak.cz/originalni-hp-503a-q7581a" TargetMode="External"/><Relationship Id="rId23" Type="http://schemas.openxmlformats.org/officeDocument/2006/relationships/hyperlink" Target="https://www.k24.cz/product/507416/ADATA_HD650_2TB_cerny_AHD650_2TU31_CBK_.html?utm_campaign=ADATA&amp;utm_medium=referral&amp;utm_source=zbozi.cz&amp;utm_term=507416" TargetMode="External"/><Relationship Id="rId28" Type="http://schemas.openxmlformats.org/officeDocument/2006/relationships/hyperlink" Target="https://www.itage.cz/zbozi/id-1209237_Samsung_CLTK505L_HYield_Blk_Toner_C__SU168A" TargetMode="External"/><Relationship Id="rId36" Type="http://schemas.openxmlformats.org/officeDocument/2006/relationships/hyperlink" Target="https://www.czc.cz/netis-wf2190/205332/produkt" TargetMode="External"/><Relationship Id="rId49" Type="http://schemas.openxmlformats.org/officeDocument/2006/relationships/hyperlink" Target="https://www.alza.cz/canon-pixma-ip110-baterie-d2148078.htm" TargetMode="External"/><Relationship Id="rId57" Type="http://schemas.openxmlformats.org/officeDocument/2006/relationships/hyperlink" Target="https://www.itage.cz/zbozi/id-648166_16GB_ADATA_UV210_USB_Flash_20_kovova__AUV21016GRG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L6" sqref="L6"/>
    </sheetView>
  </sheetViews>
  <sheetFormatPr defaultRowHeight="15" x14ac:dyDescent="0.25"/>
  <cols>
    <col min="1" max="1" width="4.85546875" bestFit="1" customWidth="1"/>
    <col min="2" max="2" width="96.42578125" style="16" customWidth="1"/>
    <col min="3" max="3" width="6" customWidth="1"/>
    <col min="4" max="4" width="80.7109375" style="16" customWidth="1"/>
    <col min="5" max="5" width="11.85546875" style="38" bestFit="1" customWidth="1"/>
    <col min="6" max="6" width="14" bestFit="1" customWidth="1"/>
    <col min="7" max="7" width="203.28515625" hidden="1" customWidth="1"/>
  </cols>
  <sheetData>
    <row r="1" spans="1:7" ht="15.75" thickBot="1" x14ac:dyDescent="0.3">
      <c r="A1" s="28" t="s">
        <v>199</v>
      </c>
      <c r="B1" s="24" t="s">
        <v>214</v>
      </c>
      <c r="C1" s="25" t="s">
        <v>197</v>
      </c>
      <c r="D1" s="29" t="s">
        <v>213</v>
      </c>
      <c r="E1" s="37" t="s">
        <v>215</v>
      </c>
      <c r="F1" s="30" t="s">
        <v>222</v>
      </c>
      <c r="G1" t="s">
        <v>243</v>
      </c>
    </row>
    <row r="2" spans="1:7" x14ac:dyDescent="0.25">
      <c r="A2" s="26">
        <v>1</v>
      </c>
      <c r="B2" s="20" t="s">
        <v>184</v>
      </c>
      <c r="C2" s="35">
        <v>3</v>
      </c>
      <c r="D2" s="27"/>
      <c r="E2" s="39"/>
      <c r="F2" s="31">
        <f>GETPIVOTDATA("množství",B1,"Věc",B2)*E2</f>
        <v>0</v>
      </c>
      <c r="G2" s="6" t="str">
        <f>HYPERLINK(VLOOKUP(B2,Tabulka1[[Věc]:[k objednání]],4,FALSE),VLOOKUP(B2,Tabulka1[[Věc]:[k objednání]],2,FALSE))</f>
        <v>Epson S015329 (Černá)) k Epson FX-890</v>
      </c>
    </row>
    <row r="3" spans="1:7" x14ac:dyDescent="0.25">
      <c r="A3" s="18">
        <v>2</v>
      </c>
      <c r="B3" s="21" t="s">
        <v>206</v>
      </c>
      <c r="C3" s="19">
        <v>10</v>
      </c>
      <c r="D3" s="23"/>
      <c r="E3" s="39"/>
      <c r="F3" s="32">
        <f t="shared" ref="F3:F64" si="0">GETPIVOTDATA("množství",B2,"Věc",B3)*E3</f>
        <v>0</v>
      </c>
      <c r="G3" s="6" t="str">
        <f>HYPERLINK(VLOOKUP(B3,Tabulka1[[Věc]:[k objednání]],4,FALSE),VLOOKUP(B3,Tabulka1[[Věc]:[k objednání]],2,FALSE))</f>
        <v>Baterie 3V CR2032</v>
      </c>
    </row>
    <row r="4" spans="1:7" x14ac:dyDescent="0.25">
      <c r="A4" s="18">
        <v>3</v>
      </c>
      <c r="B4" s="21" t="s">
        <v>153</v>
      </c>
      <c r="C4" s="19">
        <v>1</v>
      </c>
      <c r="D4" s="23"/>
      <c r="E4" s="39"/>
      <c r="F4" s="32">
        <f t="shared" si="0"/>
        <v>0</v>
      </c>
      <c r="G4" s="6" t="str">
        <f>HYPERLINK(VLOOKUP(B4,Tabulka1[[Věc]:[k objednání]],4,FALSE),VLOOKUP(B4,Tabulka1[[Věc]:[k objednání]],2,FALSE))</f>
        <v>TRX baterie DELL/ 5200 mAh/ Li-Ion/</v>
      </c>
    </row>
    <row r="5" spans="1:7" x14ac:dyDescent="0.25">
      <c r="A5" s="18">
        <v>4</v>
      </c>
      <c r="B5" s="21" t="s">
        <v>152</v>
      </c>
      <c r="C5" s="19">
        <v>2</v>
      </c>
      <c r="D5" s="23"/>
      <c r="E5" s="39"/>
      <c r="F5" s="32">
        <f t="shared" si="0"/>
        <v>0</v>
      </c>
      <c r="G5" s="6" t="str">
        <f>HYPERLINK(VLOOKUP(B5,Tabulka1[[Věc]:[k objednání]],4,FALSE),VLOOKUP(B5,Tabulka1[[Věc]:[k objednání]],2,FALSE))</f>
        <v>Baterie do notebooku Lenovo TP 68 TRX-45N1136</v>
      </c>
    </row>
    <row r="6" spans="1:7" x14ac:dyDescent="0.25">
      <c r="A6" s="18">
        <v>5</v>
      </c>
      <c r="B6" s="21" t="s">
        <v>149</v>
      </c>
      <c r="C6" s="19">
        <v>10</v>
      </c>
      <c r="D6" s="23"/>
      <c r="E6" s="39"/>
      <c r="F6" s="32">
        <f t="shared" si="0"/>
        <v>0</v>
      </c>
      <c r="G6" s="6" t="str">
        <f>HYPERLINK(VLOOKUP(B6,Tabulka1[[Věc]:[k objednání]],4,FALSE),VLOOKUP(B6,Tabulka1[[Věc]:[k objednání]],2,FALSE))</f>
        <v>Baterie UPS RBC-2 12V/7Ah</v>
      </c>
    </row>
    <row r="7" spans="1:7" ht="30.75" thickBot="1" x14ac:dyDescent="0.3">
      <c r="A7" s="18">
        <v>6</v>
      </c>
      <c r="B7" s="22" t="s">
        <v>195</v>
      </c>
      <c r="C7" s="19">
        <v>3</v>
      </c>
      <c r="D7" s="23"/>
      <c r="E7" s="39"/>
      <c r="F7" s="32">
        <f t="shared" si="0"/>
        <v>0</v>
      </c>
      <c r="G7" s="6" t="str">
        <f>HYPERLINK(VLOOKUP(B7,Tabulka1[[Věc]:[k objednání]],4,FALSE),VLOOKUP(B7,Tabulka1[[Věc]:[k objednání]],2,FALSE))</f>
        <v>WENGER Legacy 16" černo-šedý</v>
      </c>
    </row>
    <row r="8" spans="1:7" x14ac:dyDescent="0.25">
      <c r="A8" s="18">
        <v>7</v>
      </c>
      <c r="B8" s="36" t="s">
        <v>220</v>
      </c>
      <c r="C8" s="19">
        <v>1</v>
      </c>
      <c r="D8" s="23"/>
      <c r="E8" s="39"/>
      <c r="F8" s="32">
        <f t="shared" si="0"/>
        <v>0</v>
      </c>
      <c r="G8" s="6" t="str">
        <f>HYPERLINK(VLOOKUP(B8,Tabulka1[[Věc]:[k objednání]],4,FALSE),VLOOKUP(B8,Tabulka1[[Věc]:[k objednání]],2,FALSE))</f>
        <v>Cartrigde HP č. 21 C9351AE</v>
      </c>
    </row>
    <row r="9" spans="1:7" ht="15.75" thickBot="1" x14ac:dyDescent="0.3">
      <c r="A9" s="18">
        <v>8</v>
      </c>
      <c r="B9" s="36" t="s">
        <v>219</v>
      </c>
      <c r="C9" s="19">
        <v>1</v>
      </c>
      <c r="D9" s="23"/>
      <c r="E9" s="39"/>
      <c r="F9" s="32">
        <f t="shared" si="0"/>
        <v>0</v>
      </c>
      <c r="G9" s="6" t="str">
        <f>HYPERLINK(VLOOKUP(B9,Tabulka1[[Věc]:[k objednání]],4,FALSE),VLOOKUP(B9,Tabulka1[[Věc]:[k objednání]],2,FALSE))</f>
        <v>Cartrigde HP č. 22 C9352AE</v>
      </c>
    </row>
    <row r="10" spans="1:7" x14ac:dyDescent="0.25">
      <c r="A10" s="18">
        <v>9</v>
      </c>
      <c r="B10" s="20" t="s">
        <v>192</v>
      </c>
      <c r="C10" s="19">
        <v>10</v>
      </c>
      <c r="D10" s="23"/>
      <c r="E10" s="39"/>
      <c r="F10" s="32">
        <f t="shared" si="0"/>
        <v>0</v>
      </c>
      <c r="G10" s="6" t="str">
        <f>HYPERLINK(VLOOKUP(B10,Tabulka1[[Věc]:[k objednání]],4,FALSE),VLOOKUP(B10,Tabulka1[[Věc]:[k objednání]],2,FALSE))</f>
        <v>PATRIOT Supersonic Rage 128GB Flash disk / USB 3.0</v>
      </c>
    </row>
    <row r="11" spans="1:7" x14ac:dyDescent="0.25">
      <c r="A11" s="18">
        <v>10</v>
      </c>
      <c r="B11" s="21" t="s">
        <v>210</v>
      </c>
      <c r="C11" s="19">
        <v>10</v>
      </c>
      <c r="D11" s="23"/>
      <c r="E11" s="39"/>
      <c r="F11" s="32">
        <f t="shared" si="0"/>
        <v>0</v>
      </c>
      <c r="G11" s="6" t="str">
        <f>HYPERLINK(VLOOKUP(B11,Tabulka1[[Věc]:[k objednání]],4,FALSE),VLOOKUP(B11,Tabulka1[[Věc]:[k objednání]],2,FALSE))</f>
        <v>16GB ADATA UV210 USB Flash 2.0 kovová</v>
      </c>
    </row>
    <row r="12" spans="1:7" x14ac:dyDescent="0.25">
      <c r="A12" s="18">
        <v>11</v>
      </c>
      <c r="B12" s="21" t="s">
        <v>212</v>
      </c>
      <c r="C12" s="19">
        <v>15</v>
      </c>
      <c r="D12" s="23"/>
      <c r="E12" s="39"/>
      <c r="F12" s="32">
        <f t="shared" si="0"/>
        <v>0</v>
      </c>
      <c r="G12" s="6" t="str">
        <f>HYPERLINK(VLOOKUP(B12,Tabulka1[[Věc]:[k objednání]],4,FALSE),VLOOKUP(B12,Tabulka1[[Věc]:[k objednání]],2,FALSE))</f>
        <v>Transcend 32GB JetFlash 810, USB 3.0 flash disk, odolný</v>
      </c>
    </row>
    <row r="13" spans="1:7" x14ac:dyDescent="0.25">
      <c r="A13" s="18">
        <v>12</v>
      </c>
      <c r="B13" s="21" t="s">
        <v>211</v>
      </c>
      <c r="C13" s="19">
        <v>15</v>
      </c>
      <c r="D13" s="23"/>
      <c r="E13" s="39"/>
      <c r="F13" s="32">
        <f t="shared" si="0"/>
        <v>0</v>
      </c>
      <c r="G13" s="6" t="str">
        <f>HYPERLINK(VLOOKUP(B13,Tabulka1[[Věc]:[k objednání]],4,FALSE),VLOOKUP(B13,Tabulka1[[Věc]:[k objednání]],2,FALSE))</f>
        <v>8GB ADATA UV210 USB Flash 2.0 kovová</v>
      </c>
    </row>
    <row r="14" spans="1:7" x14ac:dyDescent="0.25">
      <c r="A14" s="18">
        <v>13</v>
      </c>
      <c r="B14" s="21" t="s">
        <v>156</v>
      </c>
      <c r="C14" s="19">
        <v>6</v>
      </c>
      <c r="D14" s="23"/>
      <c r="E14" s="39"/>
      <c r="F14" s="32">
        <f t="shared" si="0"/>
        <v>0</v>
      </c>
      <c r="G14" s="6" t="str">
        <f>HYPERLINK(VLOOKUP(B14,Tabulka1[[Věc]:[k objednání]],4,FALSE),VLOOKUP(B14,Tabulka1[[Věc]:[k objednání]],2,FALSE))</f>
        <v>Yenkee YPM 5000BK</v>
      </c>
    </row>
    <row r="15" spans="1:7" x14ac:dyDescent="0.25">
      <c r="A15" s="18">
        <v>14</v>
      </c>
      <c r="B15" s="21" t="s">
        <v>201</v>
      </c>
      <c r="C15" s="19">
        <v>19</v>
      </c>
      <c r="D15" s="23"/>
      <c r="E15" s="39"/>
      <c r="F15" s="32">
        <f t="shared" si="0"/>
        <v>0</v>
      </c>
      <c r="G15" s="6" t="str">
        <f>HYPERLINK(VLOOKUP(B15,Tabulka1[[Věc]:[k objednání]],4,FALSE),VLOOKUP(B15,Tabulka1[[Věc]:[k objednání]],2,FALSE))</f>
        <v>ADATA HD330 2 TB (AHD330-2TU31-CBK)</v>
      </c>
    </row>
    <row r="16" spans="1:7" x14ac:dyDescent="0.25">
      <c r="A16" s="18">
        <v>15</v>
      </c>
      <c r="B16" s="21" t="s">
        <v>200</v>
      </c>
      <c r="C16" s="19">
        <v>4</v>
      </c>
      <c r="D16" s="23"/>
      <c r="E16" s="39"/>
      <c r="F16" s="32">
        <f t="shared" si="0"/>
        <v>0</v>
      </c>
      <c r="G16" s="6" t="str">
        <f>HYPERLINK(VLOOKUP(B16,Tabulka1[[Věc]:[k objednání]],4,FALSE),VLOOKUP(B16,Tabulka1[[Věc]:[k objednání]],2,FALSE))</f>
        <v>HDD Externí 2.5" 1TB 600Mb/s</v>
      </c>
    </row>
    <row r="17" spans="1:7" x14ac:dyDescent="0.25">
      <c r="A17" s="18">
        <v>16</v>
      </c>
      <c r="B17" s="21" t="s">
        <v>203</v>
      </c>
      <c r="C17" s="19">
        <v>4</v>
      </c>
      <c r="D17" s="23"/>
      <c r="E17" s="39"/>
      <c r="F17" s="32">
        <f t="shared" si="0"/>
        <v>0</v>
      </c>
      <c r="G17" s="6" t="str">
        <f>HYPERLINK(VLOOKUP(B17,Tabulka1[[Věc]:[k objednání]],4,FALSE),VLOOKUP(B17,Tabulka1[[Věc]:[k objednání]],2,FALSE))</f>
        <v>HDD Externí 2.5" 4TB 600Mb/s</v>
      </c>
    </row>
    <row r="18" spans="1:7" x14ac:dyDescent="0.25">
      <c r="A18" s="18">
        <v>17</v>
      </c>
      <c r="B18" s="21" t="s">
        <v>158</v>
      </c>
      <c r="C18" s="19">
        <v>2</v>
      </c>
      <c r="D18" s="23"/>
      <c r="E18" s="39"/>
      <c r="F18" s="32">
        <f t="shared" si="0"/>
        <v>0</v>
      </c>
      <c r="G18" s="6" t="str">
        <f>HYPERLINK(VLOOKUP(B18,Tabulka1[[Věc]:[k objednání]],4,FALSE),VLOOKUP(B18,Tabulka1[[Věc]:[k objednání]],2,FALSE))</f>
        <v>HDMI 3 - 1 obousměrný Switch / Spliter</v>
      </c>
    </row>
    <row r="19" spans="1:7" ht="30" x14ac:dyDescent="0.25">
      <c r="A19" s="18">
        <v>18</v>
      </c>
      <c r="B19" s="21" t="s">
        <v>189</v>
      </c>
      <c r="C19" s="19">
        <v>1</v>
      </c>
      <c r="D19" s="23"/>
      <c r="E19" s="39"/>
      <c r="F19" s="32">
        <f t="shared" si="0"/>
        <v>0</v>
      </c>
      <c r="G19" s="6" t="str">
        <f>HYPERLINK(VLOOKUP(B19,Tabulka1[[Věc]:[k objednání]],4,FALSE),VLOOKUP(B19,Tabulka1[[Věc]:[k objednání]],2,FALSE))</f>
        <v>Propojovací HDMI kabel verze 1.4, speciální kanál pro Ethernet, podpora přenosu 3D obrazu až do rozlišení Full HD 1080p, přenosová rychlost činí až 10,2 GB/s, délka 5 m</v>
      </c>
    </row>
    <row r="20" spans="1:7" x14ac:dyDescent="0.25">
      <c r="A20" s="18">
        <v>19</v>
      </c>
      <c r="B20" s="21" t="s">
        <v>157</v>
      </c>
      <c r="C20" s="19">
        <v>3</v>
      </c>
      <c r="D20" s="23"/>
      <c r="E20" s="39"/>
      <c r="F20" s="32">
        <f t="shared" si="0"/>
        <v>0</v>
      </c>
      <c r="G20" s="6" t="str">
        <f>HYPERLINK(VLOOKUP(B20,Tabulka1[[Věc]:[k objednání]],4,FALSE),VLOOKUP(B20,Tabulka1[[Věc]:[k objednání]],2,FALSE))</f>
        <v>Aligator Datový kabel microUSB s prodlouženým konektorem</v>
      </c>
    </row>
    <row r="21" spans="1:7" x14ac:dyDescent="0.25">
      <c r="A21" s="18">
        <v>20</v>
      </c>
      <c r="B21" s="21" t="s">
        <v>132</v>
      </c>
      <c r="C21" s="19">
        <v>500</v>
      </c>
      <c r="D21" s="23"/>
      <c r="E21" s="39"/>
      <c r="F21" s="32">
        <f t="shared" si="0"/>
        <v>0</v>
      </c>
      <c r="G21" s="6" t="str">
        <f>HYPERLINK(VLOOKUP(B21,Tabulka1[[Věc]:[k objednání]],4,FALSE),VLOOKUP(B21,Tabulka1[[Věc]:[k objednání]],2,FALSE))</f>
        <v>Konektor RJ45 lanko (použitelné i na drát)</v>
      </c>
    </row>
    <row r="22" spans="1:7" x14ac:dyDescent="0.25">
      <c r="A22" s="18">
        <v>21</v>
      </c>
      <c r="B22" s="21" t="s">
        <v>209</v>
      </c>
      <c r="C22" s="19">
        <v>3</v>
      </c>
      <c r="D22" s="23"/>
      <c r="E22" s="39"/>
      <c r="F22" s="32">
        <f t="shared" si="0"/>
        <v>0</v>
      </c>
      <c r="G22" s="6" t="str">
        <f>HYPERLINK(VLOOKUP(B22,Tabulka1[[Věc]:[k objednání]],4,FALSE),VLOOKUP(B22,Tabulka1[[Věc]:[k objednání]],2,FALSE))</f>
        <v>Samsung MicroSDXC 256GB EVO Plus UHS-I U3 + SD adaptér</v>
      </c>
    </row>
    <row r="23" spans="1:7" x14ac:dyDescent="0.25">
      <c r="A23" s="18">
        <v>22</v>
      </c>
      <c r="B23" s="21" t="s">
        <v>186</v>
      </c>
      <c r="C23" s="19">
        <v>2</v>
      </c>
      <c r="D23" s="23"/>
      <c r="E23" s="39"/>
      <c r="F23" s="32">
        <f t="shared" si="0"/>
        <v>0</v>
      </c>
      <c r="G23" s="6" t="str">
        <f>HYPERLINK(VLOOKUP(B23,Tabulka1[[Věc]:[k objednání]],4,FALSE),VLOOKUP(B23,Tabulka1[[Věc]:[k objednání]],2,FALSE))</f>
        <v>Genius NX-7015</v>
      </c>
    </row>
    <row r="24" spans="1:7" ht="30.75" thickBot="1" x14ac:dyDescent="0.3">
      <c r="A24" s="18">
        <v>23</v>
      </c>
      <c r="B24" s="22" t="s">
        <v>188</v>
      </c>
      <c r="C24" s="19">
        <v>3</v>
      </c>
      <c r="D24" s="23"/>
      <c r="E24" s="39"/>
      <c r="F24" s="32">
        <f t="shared" si="0"/>
        <v>0</v>
      </c>
      <c r="G24" s="6" t="str">
        <f>HYPERLINK(VLOOKUP(B24,Tabulka1[[Věc]:[k objednání]],4,FALSE),VLOOKUP(B24,Tabulka1[[Věc]:[k objednání]],2,FALSE))</f>
        <v>Bezdrátová myš kompaktní, USB rozhraní, citlivost myši je 1200 DPI, má základní sestavu pravého a levého tlačítka a rolovací kolečko uprostřed</v>
      </c>
    </row>
    <row r="25" spans="1:7" ht="45.75" thickBot="1" x14ac:dyDescent="0.3">
      <c r="A25" s="18">
        <v>24</v>
      </c>
      <c r="B25" s="36" t="s">
        <v>221</v>
      </c>
      <c r="C25" s="19">
        <v>2</v>
      </c>
      <c r="D25" s="23"/>
      <c r="E25" s="39"/>
      <c r="F25" s="32">
        <f t="shared" si="0"/>
        <v>0</v>
      </c>
      <c r="G25" s="6" t="str">
        <f>HYPERLINK(VLOOKUP(B25,Tabulka1[[Věc]:[k objednání]],4,FALSE),VLOOKUP(B25,Tabulka1[[Věc]:[k objednání]],2,FALSE))</f>
        <v>solární nadíječka: 18V DC port pro nabíjení notebooků, autobaterie a dalších zařízení. 5V USB port pro nabíjení mobilních telefonů, tabletů, externích baterií.  Solární panel s výkonem 21W</v>
      </c>
    </row>
    <row r="26" spans="1:7" x14ac:dyDescent="0.25">
      <c r="A26" s="18">
        <v>25</v>
      </c>
      <c r="B26" s="20" t="s">
        <v>164</v>
      </c>
      <c r="C26" s="19">
        <v>3</v>
      </c>
      <c r="D26" s="23"/>
      <c r="E26" s="39"/>
      <c r="F26" s="32">
        <f t="shared" si="0"/>
        <v>0</v>
      </c>
      <c r="G26" s="6" t="str">
        <f>HYPERLINK(VLOOKUP(B26,Tabulka1[[Věc]:[k objednání]],4,FALSE),VLOOKUP(B26,Tabulka1[[Věc]:[k objednání]],2,FALSE))</f>
        <v>Fotopapír role HP Q6574A</v>
      </c>
    </row>
    <row r="27" spans="1:7" x14ac:dyDescent="0.25">
      <c r="A27" s="18">
        <v>26</v>
      </c>
      <c r="B27" s="21" t="s">
        <v>155</v>
      </c>
      <c r="C27" s="19">
        <v>4</v>
      </c>
      <c r="D27" s="23"/>
      <c r="E27" s="39"/>
      <c r="F27" s="32">
        <f t="shared" si="0"/>
        <v>0</v>
      </c>
      <c r="G27" s="6" t="str">
        <f>HYPERLINK(VLOOKUP(B27,Tabulka1[[Věc]:[k objednání]],4,FALSE),VLOOKUP(B27,Tabulka1[[Věc]:[k objednání]],2,FALSE))</f>
        <v>pouzdro na 2,5"</v>
      </c>
    </row>
    <row r="28" spans="1:7" ht="30" x14ac:dyDescent="0.25">
      <c r="A28" s="18">
        <v>27</v>
      </c>
      <c r="B28" s="21" t="s">
        <v>193</v>
      </c>
      <c r="C28" s="19">
        <v>1</v>
      </c>
      <c r="D28" s="23"/>
      <c r="E28" s="39"/>
      <c r="F28" s="32">
        <f t="shared" si="0"/>
        <v>0</v>
      </c>
      <c r="G28" s="6" t="str">
        <f>HYPERLINK(VLOOKUP(B28,Tabulka1[[Věc]:[k objednání]],4,FALSE),VLOOKUP(B28,Tabulka1[[Věc]:[k objednání]],2,FALSE))</f>
        <v>Laserové ukazovátko</v>
      </c>
    </row>
    <row r="29" spans="1:7" x14ac:dyDescent="0.25">
      <c r="A29" s="18">
        <v>28</v>
      </c>
      <c r="B29" s="21" t="s">
        <v>69</v>
      </c>
      <c r="C29" s="19">
        <v>1</v>
      </c>
      <c r="D29" s="23"/>
      <c r="E29" s="39"/>
      <c r="F29" s="32">
        <f t="shared" si="0"/>
        <v>0</v>
      </c>
      <c r="G29" s="6" t="str">
        <f>HYPERLINK(VLOOKUP(B29,Tabulka1[[Věc]:[k objednání]],4,FALSE),VLOOKUP(B29,Tabulka1[[Věc]:[k objednání]],2,FALSE))</f>
        <v>Logitech Wireless Presenter R400</v>
      </c>
    </row>
    <row r="30" spans="1:7" x14ac:dyDescent="0.25">
      <c r="A30" s="18">
        <v>29</v>
      </c>
      <c r="B30" s="21" t="s">
        <v>101</v>
      </c>
      <c r="C30" s="19">
        <v>1</v>
      </c>
      <c r="D30" s="23"/>
      <c r="E30" s="39"/>
      <c r="F30" s="32">
        <f t="shared" si="0"/>
        <v>0</v>
      </c>
      <c r="G30" s="6" t="str">
        <f>HYPERLINK(VLOOKUP(B30,Tabulka1[[Věc]:[k objednání]],4,FALSE),VLOOKUP(B30,Tabulka1[[Věc]:[k objednání]],2,FALSE))</f>
        <v>Redukce HDMI na HDMI micro, určena pro mobilní telefony a tablety, pozlacené konektory</v>
      </c>
    </row>
    <row r="31" spans="1:7" x14ac:dyDescent="0.25">
      <c r="A31" s="18">
        <v>30</v>
      </c>
      <c r="B31" s="21" t="s">
        <v>194</v>
      </c>
      <c r="C31" s="19">
        <v>2</v>
      </c>
      <c r="D31" s="23"/>
      <c r="E31" s="39"/>
      <c r="F31" s="32">
        <f t="shared" si="0"/>
        <v>0</v>
      </c>
      <c r="G31" s="6" t="str">
        <f>HYPERLINK(VLOOKUP(B31,Tabulka1[[Věc]:[k objednání]],4,FALSE),VLOOKUP(B31,Tabulka1[[Věc]:[k objednání]],2,FALSE))</f>
        <v>ADAM HALL 7854 Redukce TRS F - XLR F</v>
      </c>
    </row>
    <row r="32" spans="1:7" x14ac:dyDescent="0.25">
      <c r="A32" s="18">
        <v>31</v>
      </c>
      <c r="B32" s="21" t="s">
        <v>88</v>
      </c>
      <c r="C32" s="19">
        <v>2</v>
      </c>
      <c r="D32" s="23"/>
      <c r="E32" s="39"/>
      <c r="F32" s="32">
        <f t="shared" si="0"/>
        <v>0</v>
      </c>
      <c r="G32" s="6" t="str">
        <f>HYPERLINK(VLOOKUP(B32,Tabulka1[[Věc]:[k objednání]],4,FALSE),VLOOKUP(B32,Tabulka1[[Věc]:[k objednání]],2,FALSE))</f>
        <v>redukce VGA (D-Sub) na hdmi k převodu signálu z analogového VGA na digitální HDMI</v>
      </c>
    </row>
    <row r="33" spans="1:7" ht="15.75" thickBot="1" x14ac:dyDescent="0.3">
      <c r="A33" s="18">
        <v>32</v>
      </c>
      <c r="B33" s="22" t="s">
        <v>159</v>
      </c>
      <c r="C33" s="19">
        <v>3</v>
      </c>
      <c r="D33" s="23"/>
      <c r="E33" s="39"/>
      <c r="F33" s="32">
        <f t="shared" si="0"/>
        <v>0</v>
      </c>
      <c r="G33" s="6" t="str">
        <f>HYPERLINK(VLOOKUP(B33,Tabulka1[[Věc]:[k objednání]],4,FALSE),VLOOKUP(B33,Tabulka1[[Věc]:[k objednání]],2,FALSE))</f>
        <v>redukce z microUSB na USB-C</v>
      </c>
    </row>
    <row r="34" spans="1:7" ht="15.75" thickBot="1" x14ac:dyDescent="0.3">
      <c r="A34" s="18">
        <v>33</v>
      </c>
      <c r="B34" s="36" t="s">
        <v>234</v>
      </c>
      <c r="C34" s="19">
        <v>1</v>
      </c>
      <c r="D34" s="23"/>
      <c r="E34" s="39"/>
      <c r="F34" s="32">
        <f t="shared" si="0"/>
        <v>0</v>
      </c>
      <c r="G34" s="6" t="str">
        <f>HYPERLINK(VLOOKUP(B34,Tabulka1[[Věc]:[k objednání]],4,FALSE),VLOOKUP(B34,Tabulka1[[Věc]:[k objednání]],2,FALSE))</f>
        <v>Canon CanoScan LiDE220</v>
      </c>
    </row>
    <row r="35" spans="1:7" x14ac:dyDescent="0.25">
      <c r="A35" s="18">
        <v>34</v>
      </c>
      <c r="B35" s="20" t="s">
        <v>154</v>
      </c>
      <c r="C35" s="19">
        <v>4</v>
      </c>
      <c r="D35" s="23"/>
      <c r="E35" s="39"/>
      <c r="F35" s="32">
        <f t="shared" si="0"/>
        <v>0</v>
      </c>
      <c r="G35" s="6" t="str">
        <f>HYPERLINK(VLOOKUP(B35,Tabulka1[[Věc]:[k objednání]],4,FALSE),VLOOKUP(B35,Tabulka1[[Věc]:[k objednání]],2,FALSE))</f>
        <v>Logitech MK235 (920-007933)</v>
      </c>
    </row>
    <row r="36" spans="1:7" x14ac:dyDescent="0.25">
      <c r="A36" s="18">
        <v>35</v>
      </c>
      <c r="B36" s="21" t="s">
        <v>196</v>
      </c>
      <c r="C36" s="19">
        <v>1</v>
      </c>
      <c r="D36" s="23"/>
      <c r="E36" s="39"/>
      <c r="F36" s="32">
        <f t="shared" si="0"/>
        <v>0</v>
      </c>
      <c r="G36" s="6" t="str">
        <f>HYPERLINK(VLOOKUP(B36,Tabulka1[[Věc]:[k objednání]],4,FALSE),VLOOKUP(B36,Tabulka1[[Věc]:[k objednání]],2,FALSE))</f>
        <v>Canon imageFORMULA P-208 II</v>
      </c>
    </row>
    <row r="37" spans="1:7" ht="30" x14ac:dyDescent="0.25">
      <c r="A37" s="18">
        <v>36</v>
      </c>
      <c r="B37" s="21" t="s">
        <v>70</v>
      </c>
      <c r="C37" s="19">
        <v>1</v>
      </c>
      <c r="D37" s="23"/>
      <c r="E37" s="39"/>
      <c r="F37" s="32">
        <f t="shared" si="0"/>
        <v>0</v>
      </c>
      <c r="G37" s="6" t="str">
        <f>HYPERLINK(VLOOKUP(B37,Tabulka1[[Věc]:[k objednání]],4,FALSE),VLOOKUP(B37,Tabulka1[[Věc]:[k objednání]],2,FALSE))</f>
        <v>Koss PORTA PRO</v>
      </c>
    </row>
    <row r="38" spans="1:7" ht="30" x14ac:dyDescent="0.25">
      <c r="A38" s="18">
        <v>37</v>
      </c>
      <c r="B38" s="21" t="s">
        <v>204</v>
      </c>
      <c r="C38" s="19">
        <v>1</v>
      </c>
      <c r="D38" s="23"/>
      <c r="E38" s="39"/>
      <c r="F38" s="32">
        <f t="shared" si="0"/>
        <v>0</v>
      </c>
      <c r="G38" s="6" t="str">
        <f>HYPERLINK(VLOOKUP(B38,Tabulka1[[Věc]:[k objednání]],4,FALSE),VLOOKUP(B38,Tabulka1[[Věc]:[k objednání]],2,FALSE))</f>
        <v>Canon PIXMA iP110 + baterie</v>
      </c>
    </row>
    <row r="39" spans="1:7" x14ac:dyDescent="0.25">
      <c r="A39" s="18">
        <v>38</v>
      </c>
      <c r="B39" s="21" t="s">
        <v>205</v>
      </c>
      <c r="C39" s="19">
        <v>1</v>
      </c>
      <c r="D39" s="23"/>
      <c r="E39" s="39"/>
      <c r="F39" s="32">
        <f t="shared" si="0"/>
        <v>0</v>
      </c>
      <c r="G39" s="6" t="str">
        <f>HYPERLINK(VLOOKUP(B39,Tabulka1[[Věc]:[k objednání]],4,FALSE),VLOOKUP(B39,Tabulka1[[Věc]:[k objednání]],2,FALSE))</f>
        <v xml:space="preserve">Brother HL-1110E A4 </v>
      </c>
    </row>
    <row r="40" spans="1:7" x14ac:dyDescent="0.25">
      <c r="A40" s="18">
        <v>39</v>
      </c>
      <c r="B40" s="21" t="s">
        <v>170</v>
      </c>
      <c r="C40" s="19">
        <v>2</v>
      </c>
      <c r="D40" s="23"/>
      <c r="E40" s="39"/>
      <c r="F40" s="32">
        <f t="shared" si="0"/>
        <v>0</v>
      </c>
      <c r="G40" s="6" t="str">
        <f>HYPERLINK(VLOOKUP(B40,Tabulka1[[Věc]:[k objednání]],4,FALSE),VLOOKUP(B40,Tabulka1[[Věc]:[k objednání]],2,FALSE))</f>
        <v>Canon CLI-36 barevná</v>
      </c>
    </row>
    <row r="41" spans="1:7" x14ac:dyDescent="0.25">
      <c r="A41" s="18">
        <v>40</v>
      </c>
      <c r="B41" s="21" t="s">
        <v>129</v>
      </c>
      <c r="C41" s="19">
        <v>2</v>
      </c>
      <c r="D41" s="23"/>
      <c r="E41" s="39"/>
      <c r="F41" s="32">
        <f t="shared" si="0"/>
        <v>0</v>
      </c>
      <c r="G41" s="6" t="str">
        <f>HYPERLINK(VLOOKUP(B41,Tabulka1[[Věc]:[k objednání]],4,FALSE),VLOOKUP(B41,Tabulka1[[Věc]:[k objednání]],2,FALSE))</f>
        <v>BROTHER TN-2320 originální toner černý pro - 2.6K</v>
      </c>
    </row>
    <row r="42" spans="1:7" x14ac:dyDescent="0.25">
      <c r="A42" s="18">
        <v>41</v>
      </c>
      <c r="B42" s="21" t="s">
        <v>179</v>
      </c>
      <c r="C42" s="19">
        <v>1</v>
      </c>
      <c r="D42" s="23"/>
      <c r="E42" s="39"/>
      <c r="F42" s="32">
        <f t="shared" si="0"/>
        <v>0</v>
      </c>
      <c r="G42" s="6" t="str">
        <f>HYPERLINK(VLOOKUP(B42,Tabulka1[[Věc]:[k objednání]],4,FALSE),VLOOKUP(B42,Tabulka1[[Věc]:[k objednání]],2,FALSE))</f>
        <v>Toner Canon č.045 - CRG-045HBk (Černý)</v>
      </c>
    </row>
    <row r="43" spans="1:7" x14ac:dyDescent="0.25">
      <c r="A43" s="18">
        <v>42</v>
      </c>
      <c r="B43" s="21" t="s">
        <v>180</v>
      </c>
      <c r="C43" s="19">
        <v>1</v>
      </c>
      <c r="D43" s="23"/>
      <c r="E43" s="39"/>
      <c r="F43" s="32">
        <f t="shared" si="0"/>
        <v>0</v>
      </c>
      <c r="G43" s="6" t="str">
        <f>HYPERLINK(VLOOKUP(B43,Tabulka1[[Věc]:[k objednání]],4,FALSE),VLOOKUP(B43,Tabulka1[[Věc]:[k objednání]],2,FALSE))</f>
        <v>Toner Canon č.045 - CRG-045HC (Azurový)</v>
      </c>
    </row>
    <row r="44" spans="1:7" x14ac:dyDescent="0.25">
      <c r="A44" s="18">
        <v>43</v>
      </c>
      <c r="B44" s="21" t="s">
        <v>181</v>
      </c>
      <c r="C44" s="19">
        <v>1</v>
      </c>
      <c r="D44" s="23"/>
      <c r="E44" s="39"/>
      <c r="F44" s="32">
        <f t="shared" si="0"/>
        <v>0</v>
      </c>
      <c r="G44" s="6" t="str">
        <f>HYPERLINK(VLOOKUP(B44,Tabulka1[[Věc]:[k objednání]],4,FALSE),VLOOKUP(B44,Tabulka1[[Věc]:[k objednání]],2,FALSE))</f>
        <v>Toner Canon č.045 - CRG-045HM (Purpurový)</v>
      </c>
    </row>
    <row r="45" spans="1:7" x14ac:dyDescent="0.25">
      <c r="A45" s="18">
        <v>44</v>
      </c>
      <c r="B45" s="21" t="s">
        <v>182</v>
      </c>
      <c r="C45" s="19">
        <v>1</v>
      </c>
      <c r="D45" s="23"/>
      <c r="E45" s="39"/>
      <c r="F45" s="32">
        <f t="shared" si="0"/>
        <v>0</v>
      </c>
      <c r="G45" s="6" t="str">
        <f>HYPERLINK(VLOOKUP(B45,Tabulka1[[Věc]:[k objednání]],4,FALSE),VLOOKUP(B45,Tabulka1[[Věc]:[k objednání]],2,FALSE))</f>
        <v>Toner Canon č.045 - CRG-045HY (Žlutý)</v>
      </c>
    </row>
    <row r="46" spans="1:7" x14ac:dyDescent="0.25">
      <c r="A46" s="18">
        <v>45</v>
      </c>
      <c r="B46" s="21" t="s">
        <v>173</v>
      </c>
      <c r="C46" s="19">
        <v>2</v>
      </c>
      <c r="D46" s="23"/>
      <c r="E46" s="39"/>
      <c r="F46" s="32">
        <f t="shared" si="0"/>
        <v>0</v>
      </c>
      <c r="G46" s="6" t="str">
        <f>HYPERLINK(VLOOKUP(B46,Tabulka1[[Věc]:[k objednání]],4,FALSE),VLOOKUP(B46,Tabulka1[[Věc]:[k objednání]],2,FALSE))</f>
        <v>CF226X</v>
      </c>
    </row>
    <row r="47" spans="1:7" x14ac:dyDescent="0.25">
      <c r="A47" s="18">
        <v>46</v>
      </c>
      <c r="B47" s="21" t="s">
        <v>172</v>
      </c>
      <c r="C47" s="19">
        <v>3</v>
      </c>
      <c r="D47" s="23"/>
      <c r="E47" s="39"/>
      <c r="F47" s="32">
        <f t="shared" si="0"/>
        <v>0</v>
      </c>
      <c r="G47" s="6" t="str">
        <f>HYPERLINK(VLOOKUP(B47,Tabulka1[[Věc]:[k objednání]],4,FALSE),VLOOKUP(B47,Tabulka1[[Věc]:[k objednání]],2,FALSE))</f>
        <v>CF280X</v>
      </c>
    </row>
    <row r="48" spans="1:7" x14ac:dyDescent="0.25">
      <c r="A48" s="18">
        <v>47</v>
      </c>
      <c r="B48" s="21" t="s">
        <v>171</v>
      </c>
      <c r="C48" s="19">
        <v>2</v>
      </c>
      <c r="D48" s="23"/>
      <c r="E48" s="39"/>
      <c r="F48" s="32">
        <f t="shared" si="0"/>
        <v>0</v>
      </c>
      <c r="G48" s="6" t="str">
        <f>HYPERLINK(VLOOKUP(B48,Tabulka1[[Věc]:[k objednání]],4,FALSE),VLOOKUP(B48,Tabulka1[[Věc]:[k objednání]],2,FALSE))</f>
        <v>Canon PGI-35BK černá</v>
      </c>
    </row>
    <row r="49" spans="1:7" x14ac:dyDescent="0.25">
      <c r="A49" s="18">
        <v>48</v>
      </c>
      <c r="B49" s="21" t="s">
        <v>161</v>
      </c>
      <c r="C49" s="19">
        <v>3</v>
      </c>
      <c r="D49" s="23"/>
      <c r="E49" s="39"/>
      <c r="F49" s="32">
        <f t="shared" si="0"/>
        <v>0</v>
      </c>
      <c r="G49" s="6" t="str">
        <f>HYPERLINK(VLOOKUP(B49,Tabulka1[[Věc]:[k objednání]],4,FALSE),VLOOKUP(B49,Tabulka1[[Věc]:[k objednání]],2,FALSE))</f>
        <v>Brother TN2210</v>
      </c>
    </row>
    <row r="50" spans="1:7" x14ac:dyDescent="0.25">
      <c r="A50" s="18">
        <v>49</v>
      </c>
      <c r="B50" s="21" t="s">
        <v>160</v>
      </c>
      <c r="C50" s="19">
        <v>2</v>
      </c>
      <c r="D50" s="23"/>
      <c r="E50" s="39"/>
      <c r="F50" s="32">
        <f t="shared" si="0"/>
        <v>0</v>
      </c>
      <c r="G50" s="6" t="str">
        <f>HYPERLINK(VLOOKUP(B50,Tabulka1[[Věc]:[k objednání]],4,FALSE),VLOOKUP(B50,Tabulka1[[Věc]:[k objednání]],2,FALSE))</f>
        <v>Toner alternativní HP Q5949X</v>
      </c>
    </row>
    <row r="51" spans="1:7" ht="15.75" thickBot="1" x14ac:dyDescent="0.3">
      <c r="A51" s="18">
        <v>50</v>
      </c>
      <c r="B51" s="22" t="s">
        <v>162</v>
      </c>
      <c r="C51" s="19">
        <v>3</v>
      </c>
      <c r="D51" s="23"/>
      <c r="E51" s="39"/>
      <c r="F51" s="32">
        <f t="shared" si="0"/>
        <v>0</v>
      </c>
      <c r="G51" s="6" t="str">
        <f>HYPERLINK(VLOOKUP(B51,Tabulka1[[Věc]:[k objednání]],4,FALSE),VLOOKUP(B51,Tabulka1[[Věc]:[k objednání]],2,FALSE))</f>
        <v>HP CE278A, no 78A, černý</v>
      </c>
    </row>
    <row r="52" spans="1:7" x14ac:dyDescent="0.25">
      <c r="A52" s="18">
        <v>51</v>
      </c>
      <c r="B52" s="36" t="s">
        <v>224</v>
      </c>
      <c r="C52" s="19">
        <v>2</v>
      </c>
      <c r="D52" s="23"/>
      <c r="E52" s="39"/>
      <c r="F52" s="32">
        <f t="shared" si="0"/>
        <v>0</v>
      </c>
      <c r="G52" s="6" t="str">
        <f>HYPERLINK(VLOOKUP(B52,Tabulka1[[Věc]:[k objednání]],4,FALSE),VLOOKUP(B52,Tabulka1[[Věc]:[k objednání]],2,FALSE))</f>
        <v>CF380A</v>
      </c>
    </row>
    <row r="53" spans="1:7" x14ac:dyDescent="0.25">
      <c r="A53" s="18">
        <v>52</v>
      </c>
      <c r="B53" s="36" t="s">
        <v>225</v>
      </c>
      <c r="C53" s="19">
        <v>2</v>
      </c>
      <c r="D53" s="23"/>
      <c r="E53" s="39"/>
      <c r="F53" s="32">
        <f t="shared" si="0"/>
        <v>0</v>
      </c>
      <c r="G53" s="6" t="str">
        <f>HYPERLINK(VLOOKUP(B53,Tabulka1[[Věc]:[k objednání]],4,FALSE),VLOOKUP(B53,Tabulka1[[Věc]:[k objednání]],2,FALSE))</f>
        <v>CF381A</v>
      </c>
    </row>
    <row r="54" spans="1:7" x14ac:dyDescent="0.25">
      <c r="A54" s="18">
        <v>53</v>
      </c>
      <c r="B54" s="36" t="s">
        <v>226</v>
      </c>
      <c r="C54" s="19">
        <v>2</v>
      </c>
      <c r="D54" s="23"/>
      <c r="E54" s="39"/>
      <c r="F54" s="32">
        <f t="shared" si="0"/>
        <v>0</v>
      </c>
      <c r="G54" s="6" t="str">
        <f>HYPERLINK(VLOOKUP(B54,Tabulka1[[Věc]:[k objednání]],4,FALSE),VLOOKUP(B54,Tabulka1[[Věc]:[k objednání]],2,FALSE))</f>
        <v>CF382A</v>
      </c>
    </row>
    <row r="55" spans="1:7" ht="15.75" thickBot="1" x14ac:dyDescent="0.3">
      <c r="A55" s="18">
        <v>54</v>
      </c>
      <c r="B55" s="36" t="s">
        <v>227</v>
      </c>
      <c r="C55" s="19">
        <v>2</v>
      </c>
      <c r="D55" s="23"/>
      <c r="E55" s="39"/>
      <c r="F55" s="32">
        <f t="shared" si="0"/>
        <v>0</v>
      </c>
      <c r="G55" s="6" t="str">
        <f>HYPERLINK(VLOOKUP(B55,Tabulka1[[Věc]:[k objednání]],4,FALSE),VLOOKUP(B55,Tabulka1[[Věc]:[k objednání]],2,FALSE))</f>
        <v>CF383A</v>
      </c>
    </row>
    <row r="56" spans="1:7" x14ac:dyDescent="0.25">
      <c r="A56" s="18">
        <v>55</v>
      </c>
      <c r="B56" s="20" t="s">
        <v>163</v>
      </c>
      <c r="C56" s="19">
        <v>2</v>
      </c>
      <c r="D56" s="23"/>
      <c r="E56" s="39"/>
      <c r="F56" s="32">
        <f t="shared" si="0"/>
        <v>0</v>
      </c>
      <c r="G56" s="6" t="str">
        <f>HYPERLINK(VLOOKUP(B56,Tabulka1[[Věc]:[k objednání]],4,FALSE),VLOOKUP(B56,Tabulka1[[Věc]:[k objednání]],2,FALSE))</f>
        <v>Xerox za HP Q5949X No.49X</v>
      </c>
    </row>
    <row r="57" spans="1:7" ht="15.75" thickBot="1" x14ac:dyDescent="0.3">
      <c r="A57" s="18">
        <v>56</v>
      </c>
      <c r="B57" s="22" t="s">
        <v>169</v>
      </c>
      <c r="C57" s="19">
        <v>1</v>
      </c>
      <c r="D57" s="23"/>
      <c r="E57" s="39"/>
      <c r="F57" s="32">
        <f t="shared" si="0"/>
        <v>0</v>
      </c>
      <c r="G57" s="6" t="str">
        <f>HYPERLINK(VLOOKUP(B57,Tabulka1[[Věc]:[k objednání]],4,FALSE),VLOOKUP(B57,Tabulka1[[Věc]:[k objednání]],2,FALSE))</f>
        <v>HP Q6470A černá</v>
      </c>
    </row>
    <row r="58" spans="1:7" x14ac:dyDescent="0.25">
      <c r="A58" s="18">
        <v>57</v>
      </c>
      <c r="B58" s="20" t="s">
        <v>166</v>
      </c>
      <c r="C58" s="19">
        <v>1</v>
      </c>
      <c r="D58" s="23"/>
      <c r="E58" s="39"/>
      <c r="F58" s="32">
        <f t="shared" si="0"/>
        <v>0</v>
      </c>
      <c r="G58" s="6" t="str">
        <f>HYPERLINK(VLOOKUP(B58,Tabulka1[[Věc]:[k objednání]],4,FALSE),VLOOKUP(B58,Tabulka1[[Věc]:[k objednání]],2,FALSE))</f>
        <v>HP Q7581A azurová</v>
      </c>
    </row>
    <row r="59" spans="1:7" x14ac:dyDescent="0.25">
      <c r="A59" s="18">
        <v>58</v>
      </c>
      <c r="B59" s="21" t="s">
        <v>167</v>
      </c>
      <c r="C59" s="19">
        <v>1</v>
      </c>
      <c r="D59" s="23"/>
      <c r="E59" s="39"/>
      <c r="F59" s="32">
        <f t="shared" si="0"/>
        <v>0</v>
      </c>
      <c r="G59" s="6" t="str">
        <f>HYPERLINK(VLOOKUP(B59,Tabulka1[[Věc]:[k objednání]],4,FALSE),VLOOKUP(B59,Tabulka1[[Věc]:[k objednání]],2,FALSE))</f>
        <v>HP Q7582A žlutá</v>
      </c>
    </row>
    <row r="60" spans="1:7" x14ac:dyDescent="0.25">
      <c r="A60" s="18">
        <v>59</v>
      </c>
      <c r="B60" s="21" t="s">
        <v>168</v>
      </c>
      <c r="C60" s="19">
        <v>1</v>
      </c>
      <c r="D60" s="23"/>
      <c r="E60" s="39"/>
      <c r="F60" s="32">
        <f t="shared" si="0"/>
        <v>0</v>
      </c>
      <c r="G60" s="6" t="str">
        <f>HYPERLINK(VLOOKUP(B60,Tabulka1[[Věc]:[k objednání]],4,FALSE),VLOOKUP(B60,Tabulka1[[Věc]:[k objednání]],2,FALSE))</f>
        <v>HP Q7583A purpurová</v>
      </c>
    </row>
    <row r="61" spans="1:7" x14ac:dyDescent="0.25">
      <c r="A61" s="18">
        <v>60</v>
      </c>
      <c r="B61" s="21" t="s">
        <v>178</v>
      </c>
      <c r="C61" s="19">
        <v>2</v>
      </c>
      <c r="D61" s="23"/>
      <c r="E61" s="39"/>
      <c r="F61" s="32">
        <f t="shared" si="0"/>
        <v>0</v>
      </c>
      <c r="G61" s="6" t="str">
        <f>HYPERLINK(VLOOKUP(B61,Tabulka1[[Věc]:[k objednání]],4,FALSE),VLOOKUP(B61,Tabulka1[[Věc]:[k objednání]],2,FALSE))</f>
        <v>Originální azurový toner Samsung CLT-C505L</v>
      </c>
    </row>
    <row r="62" spans="1:7" x14ac:dyDescent="0.25">
      <c r="A62" s="18">
        <v>61</v>
      </c>
      <c r="B62" s="21" t="s">
        <v>175</v>
      </c>
      <c r="C62" s="19">
        <v>2</v>
      </c>
      <c r="D62" s="23"/>
      <c r="E62" s="39"/>
      <c r="F62" s="32">
        <f t="shared" si="0"/>
        <v>0</v>
      </c>
      <c r="G62" s="6" t="str">
        <f>HYPERLINK(VLOOKUP(B62,Tabulka1[[Věc]:[k objednání]],4,FALSE),VLOOKUP(B62,Tabulka1[[Věc]:[k objednání]],2,FALSE))</f>
        <v>Originální černý toner Samsung CLT-K505L</v>
      </c>
    </row>
    <row r="63" spans="1:7" x14ac:dyDescent="0.25">
      <c r="A63" s="18">
        <v>62</v>
      </c>
      <c r="B63" s="21" t="s">
        <v>177</v>
      </c>
      <c r="C63" s="19">
        <v>2</v>
      </c>
      <c r="D63" s="23"/>
      <c r="E63" s="39"/>
      <c r="F63" s="32">
        <f t="shared" si="0"/>
        <v>0</v>
      </c>
      <c r="G63" s="6" t="str">
        <f>HYPERLINK(VLOOKUP(B63,Tabulka1[[Věc]:[k objednání]],4,FALSE),VLOOKUP(B63,Tabulka1[[Věc]:[k objednání]],2,FALSE))</f>
        <v>Originální purpurový toner Samsung CLT-M505L</v>
      </c>
    </row>
    <row r="64" spans="1:7" x14ac:dyDescent="0.25">
      <c r="A64" s="18">
        <v>63</v>
      </c>
      <c r="B64" s="21" t="s">
        <v>176</v>
      </c>
      <c r="C64" s="19">
        <v>2</v>
      </c>
      <c r="D64" s="23"/>
      <c r="E64" s="39"/>
      <c r="F64" s="32">
        <f t="shared" si="0"/>
        <v>0</v>
      </c>
      <c r="G64" s="6" t="str">
        <f>HYPERLINK(VLOOKUP(B64,Tabulka1[[Věc]:[k objednání]],4,FALSE),VLOOKUP(B64,Tabulka1[[Věc]:[k objednání]],2,FALSE))</f>
        <v>Originální žlutý toner Samsung CLT-Y505L</v>
      </c>
    </row>
    <row r="65" spans="1:7" x14ac:dyDescent="0.25">
      <c r="A65" s="18">
        <v>64</v>
      </c>
      <c r="B65" s="21" t="s">
        <v>174</v>
      </c>
      <c r="C65" s="19">
        <v>1</v>
      </c>
      <c r="D65" s="23"/>
      <c r="E65" s="39"/>
      <c r="F65" s="32">
        <f t="shared" ref="F65:F67" si="1">GETPIVOTDATA("množství",B64,"Věc",B65)*E65</f>
        <v>0</v>
      </c>
      <c r="G65" s="6" t="str">
        <f>HYPERLINK(VLOOKUP(B65,Tabulka1[[Věc]:[k objednání]],4,FALSE),VLOOKUP(B65,Tabulka1[[Věc]:[k objednání]],2,FALSE))</f>
        <v>Q5949X</v>
      </c>
    </row>
    <row r="66" spans="1:7" x14ac:dyDescent="0.25">
      <c r="A66" s="18">
        <v>65</v>
      </c>
      <c r="B66" s="21" t="s">
        <v>165</v>
      </c>
      <c r="C66" s="19">
        <v>2</v>
      </c>
      <c r="D66" s="23"/>
      <c r="E66" s="39"/>
      <c r="F66" s="32">
        <f t="shared" si="1"/>
        <v>0</v>
      </c>
      <c r="G66" s="6" t="str">
        <f>HYPERLINK(VLOOKUP(B66,Tabulka1[[Věc]:[k objednání]],4,FALSE),VLOOKUP(B66,Tabulka1[[Věc]:[k objednání]],2,FALSE))</f>
        <v>Xerox za HP Q5949X No.49X</v>
      </c>
    </row>
    <row r="67" spans="1:7" x14ac:dyDescent="0.25">
      <c r="A67" s="18">
        <v>66</v>
      </c>
      <c r="B67" s="21" t="s">
        <v>190</v>
      </c>
      <c r="C67" s="19">
        <v>1</v>
      </c>
      <c r="D67" s="23"/>
      <c r="E67" s="39"/>
      <c r="F67" s="32">
        <f t="shared" si="1"/>
        <v>0</v>
      </c>
      <c r="G67" s="6" t="str">
        <f>HYPERLINK(VLOOKUP(B67,Tabulka1[[Věc]:[k objednání]],4,FALSE),VLOOKUP(B67,Tabulka1[[Věc]:[k objednání]],2,FALSE))</f>
        <v>Náplň alternativní sada EPSON T6641, T6642, T6643, T6644</v>
      </c>
    </row>
    <row r="68" spans="1:7" ht="45" x14ac:dyDescent="0.25">
      <c r="A68" s="18">
        <v>67</v>
      </c>
      <c r="B68" s="21" t="s">
        <v>95</v>
      </c>
      <c r="C68" s="19">
        <v>2</v>
      </c>
      <c r="D68" s="23"/>
      <c r="E68" s="39"/>
      <c r="F68" s="32">
        <f t="shared" ref="F68:F71" si="2">GETPIVOTDATA("množství",B67,"Věc",B68)*E68</f>
        <v>0</v>
      </c>
      <c r="G68" s="6" t="str">
        <f>HYPERLINK(VLOOKUP(B68,Tabulka1[[Věc]:[k objednání]],4,FALSE),VLOOKUP(B68,Tabulka1[[Věc]:[k objednání]],2,FALSE))</f>
        <v xml:space="preserve">Wifi adaptér. Minimální požadavky: rozhrani USB 2.0, miniaturní velikost (20x14x7 mm), dvoupásmový provoz, pásmo 2,4 GHz a 5 GHz, v síti 802.11 ac: downlink až 867 Mb/s, uplink až 867 Mb/s (20/40MHz), v 802.11 a/b/g/n/ac </v>
      </c>
    </row>
    <row r="69" spans="1:7" ht="30" x14ac:dyDescent="0.25">
      <c r="A69" s="18">
        <v>68</v>
      </c>
      <c r="B69" s="21" t="s">
        <v>93</v>
      </c>
      <c r="C69" s="19">
        <v>1</v>
      </c>
      <c r="D69" s="23"/>
      <c r="E69" s="39"/>
      <c r="F69" s="32">
        <f t="shared" si="2"/>
        <v>0</v>
      </c>
      <c r="G69" s="6" t="str">
        <f>HYPERLINK(VLOOKUP(B69,Tabulka1[[Věc]:[k objednání]],4,FALSE),VLOOKUP(B69,Tabulka1[[Věc]:[k objednání]],2,FALSE))</f>
        <v xml:space="preserve">Wifi adapter/přístupový bod. Minimální požadavky: USB 3.0 rozhraní, 2x 5dBi anténa, kompatibilní s 802.11a/b/g/n/ac </v>
      </c>
    </row>
    <row r="70" spans="1:7" x14ac:dyDescent="0.25">
      <c r="A70" s="18">
        <v>69</v>
      </c>
      <c r="B70" s="21" t="s">
        <v>187</v>
      </c>
      <c r="C70" s="19">
        <v>1</v>
      </c>
      <c r="D70" s="23"/>
      <c r="E70" s="39"/>
      <c r="F70" s="32">
        <f t="shared" si="2"/>
        <v>0</v>
      </c>
      <c r="G70" s="6" t="str">
        <f>HYPERLINK(VLOOKUP(B70,Tabulka1[[Věc]:[k objednání]],4,FALSE),VLOOKUP(B70,Tabulka1[[Věc]:[k objednání]],2,FALSE))</f>
        <v>I-TEC USB-C univerzální napájecí adaptér 112 W CHARGER-C112W</v>
      </c>
    </row>
    <row r="71" spans="1:7" ht="30.75" thickBot="1" x14ac:dyDescent="0.3">
      <c r="A71" s="18">
        <v>70</v>
      </c>
      <c r="B71" s="22" t="s">
        <v>218</v>
      </c>
      <c r="C71" s="19">
        <v>1</v>
      </c>
      <c r="D71" s="23"/>
      <c r="E71" s="39"/>
      <c r="F71" s="32">
        <f t="shared" si="2"/>
        <v>0</v>
      </c>
      <c r="G71" s="6" t="str">
        <f>HYPERLINK(VLOOKUP(B71,Tabulka1[[Věc]:[k objednání]],4,FALSE),VLOOKUP(B71,Tabulka1[[Věc]:[k objednání]],2,FALSE))</f>
        <v>CONNECT IT CI-133 Notebook Power 90W</v>
      </c>
    </row>
    <row r="72" spans="1:7" ht="15.75" thickBot="1" x14ac:dyDescent="0.3">
      <c r="A72" s="40"/>
      <c r="B72" s="41" t="s">
        <v>185</v>
      </c>
      <c r="C72" s="42">
        <v>710</v>
      </c>
      <c r="D72" s="43"/>
      <c r="E72" s="44" t="s">
        <v>216</v>
      </c>
      <c r="F72" s="45">
        <f>SUM(F2:F71)</f>
        <v>0</v>
      </c>
    </row>
  </sheetData>
  <pageMargins left="0.7" right="0.7" top="0.78740157499999996" bottom="0.78740157499999996" header="0.3" footer="0.3"/>
  <pageSetup paperSize="9" scale="7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6" zoomScale="115" zoomScaleNormal="115" workbookViewId="0">
      <selection activeCell="C14" sqref="C14"/>
    </sheetView>
  </sheetViews>
  <sheetFormatPr defaultRowHeight="15" x14ac:dyDescent="0.25"/>
  <cols>
    <col min="1" max="1" width="10.85546875" customWidth="1"/>
    <col min="2" max="2" width="19.28515625" bestFit="1" customWidth="1"/>
    <col min="3" max="3" width="85.7109375" customWidth="1"/>
    <col min="4" max="4" width="45.7109375" customWidth="1"/>
    <col min="5" max="5" width="8.85546875" style="12" customWidth="1"/>
    <col min="6" max="6" width="45.7109375" customWidth="1"/>
    <col min="7" max="7" width="12.140625" style="8" customWidth="1"/>
    <col min="8" max="8" width="12.140625" customWidth="1"/>
    <col min="9" max="9" width="15.42578125" customWidth="1"/>
  </cols>
  <sheetData>
    <row r="1" spans="1:9" x14ac:dyDescent="0.25">
      <c r="A1" s="34" t="s">
        <v>113</v>
      </c>
      <c r="B1" s="34"/>
      <c r="C1" s="34"/>
      <c r="D1" s="34"/>
      <c r="E1" s="34"/>
      <c r="F1" s="34"/>
      <c r="G1" s="34"/>
      <c r="H1" s="34"/>
      <c r="I1" s="34"/>
    </row>
    <row r="2" spans="1:9" ht="15.75" thickBot="1" x14ac:dyDescent="0.3">
      <c r="A2" s="1" t="s">
        <v>0</v>
      </c>
      <c r="B2" s="1" t="s">
        <v>1</v>
      </c>
      <c r="C2" s="1" t="s">
        <v>2</v>
      </c>
      <c r="D2" s="1" t="s">
        <v>26</v>
      </c>
      <c r="E2" s="1" t="s">
        <v>103</v>
      </c>
      <c r="F2" s="1" t="s">
        <v>19</v>
      </c>
      <c r="G2" s="7" t="s">
        <v>21</v>
      </c>
      <c r="H2" s="1" t="s">
        <v>22</v>
      </c>
      <c r="I2" s="1" t="s">
        <v>24</v>
      </c>
    </row>
    <row r="3" spans="1:9" x14ac:dyDescent="0.25">
      <c r="A3" s="2">
        <v>3601284</v>
      </c>
      <c r="B3" s="3" t="s">
        <v>15</v>
      </c>
      <c r="C3" s="3" t="s">
        <v>184</v>
      </c>
      <c r="D3" s="3" t="s">
        <v>191</v>
      </c>
      <c r="E3" s="11" t="s">
        <v>106</v>
      </c>
      <c r="F3" s="6" t="s">
        <v>79</v>
      </c>
      <c r="G3" s="17">
        <v>3</v>
      </c>
      <c r="H3" s="9">
        <v>155</v>
      </c>
      <c r="I3" s="10">
        <f>H3*G3</f>
        <v>465</v>
      </c>
    </row>
    <row r="4" spans="1:9" x14ac:dyDescent="0.25">
      <c r="A4" s="2"/>
      <c r="B4" s="3" t="s">
        <v>121</v>
      </c>
      <c r="C4" s="3" t="s">
        <v>206</v>
      </c>
      <c r="D4" s="3" t="s">
        <v>147</v>
      </c>
      <c r="E4" s="11" t="s">
        <v>107</v>
      </c>
      <c r="F4" s="5" t="s">
        <v>148</v>
      </c>
      <c r="G4" s="8">
        <v>10</v>
      </c>
      <c r="H4" s="9">
        <v>8</v>
      </c>
      <c r="I4" s="10">
        <f>H4*G4</f>
        <v>80</v>
      </c>
    </row>
    <row r="5" spans="1:9" x14ac:dyDescent="0.25">
      <c r="A5" s="2">
        <v>3601266</v>
      </c>
      <c r="B5" s="3" t="s">
        <v>8</v>
      </c>
      <c r="C5" s="3" t="s">
        <v>153</v>
      </c>
      <c r="D5" s="3" t="s">
        <v>136</v>
      </c>
      <c r="E5" s="11" t="s">
        <v>107</v>
      </c>
      <c r="F5" s="5" t="s">
        <v>135</v>
      </c>
      <c r="G5" s="8">
        <v>1</v>
      </c>
      <c r="H5" s="9">
        <v>1250</v>
      </c>
      <c r="I5" s="10">
        <f>H5*G5</f>
        <v>1250</v>
      </c>
    </row>
    <row r="6" spans="1:9" x14ac:dyDescent="0.25">
      <c r="A6" s="2">
        <v>3601264</v>
      </c>
      <c r="B6" s="3" t="s">
        <v>7</v>
      </c>
      <c r="C6" s="3" t="s">
        <v>152</v>
      </c>
      <c r="D6" s="3" t="s">
        <v>152</v>
      </c>
      <c r="E6" s="11" t="s">
        <v>107</v>
      </c>
      <c r="F6" s="5" t="s">
        <v>29</v>
      </c>
      <c r="G6" s="17">
        <v>1</v>
      </c>
      <c r="H6" s="9">
        <v>1650</v>
      </c>
      <c r="I6" s="10">
        <f>H6*G6</f>
        <v>1650</v>
      </c>
    </row>
    <row r="7" spans="1:9" x14ac:dyDescent="0.25">
      <c r="A7" s="2">
        <v>3601266</v>
      </c>
      <c r="B7" s="3" t="s">
        <v>8</v>
      </c>
      <c r="C7" s="3" t="s">
        <v>152</v>
      </c>
      <c r="D7" s="3" t="s">
        <v>30</v>
      </c>
      <c r="E7" s="11" t="s">
        <v>107</v>
      </c>
      <c r="F7" s="5" t="s">
        <v>29</v>
      </c>
      <c r="G7" s="17">
        <v>1</v>
      </c>
      <c r="H7" s="9">
        <v>1650</v>
      </c>
      <c r="I7" s="10">
        <f>H7*G7</f>
        <v>1650</v>
      </c>
    </row>
    <row r="8" spans="1:9" x14ac:dyDescent="0.25">
      <c r="A8" s="2"/>
      <c r="B8" s="3" t="s">
        <v>121</v>
      </c>
      <c r="C8" s="3" t="s">
        <v>149</v>
      </c>
      <c r="D8" s="3" t="s">
        <v>150</v>
      </c>
      <c r="E8" s="11" t="s">
        <v>107</v>
      </c>
      <c r="F8" s="5" t="s">
        <v>151</v>
      </c>
      <c r="G8" s="8">
        <v>10</v>
      </c>
      <c r="H8" s="9">
        <v>382</v>
      </c>
      <c r="I8" s="10">
        <f>H8*G8</f>
        <v>3820</v>
      </c>
    </row>
    <row r="9" spans="1:9" x14ac:dyDescent="0.25">
      <c r="A9" s="2"/>
      <c r="B9" s="3" t="s">
        <v>137</v>
      </c>
      <c r="C9" s="3" t="s">
        <v>195</v>
      </c>
      <c r="D9" t="s">
        <v>143</v>
      </c>
      <c r="E9" s="11" t="s">
        <v>104</v>
      </c>
      <c r="F9" s="6" t="s">
        <v>144</v>
      </c>
      <c r="G9" s="8">
        <v>2</v>
      </c>
      <c r="H9" s="10">
        <v>1800</v>
      </c>
      <c r="I9" s="10">
        <f>H9*G9</f>
        <v>3600</v>
      </c>
    </row>
    <row r="10" spans="1:9" x14ac:dyDescent="0.25">
      <c r="A10" s="2"/>
      <c r="B10" s="3" t="s">
        <v>142</v>
      </c>
      <c r="C10" s="3" t="s">
        <v>195</v>
      </c>
      <c r="D10" t="s">
        <v>143</v>
      </c>
      <c r="E10" s="11" t="s">
        <v>104</v>
      </c>
      <c r="F10" s="6" t="s">
        <v>144</v>
      </c>
      <c r="G10" s="8">
        <v>1</v>
      </c>
      <c r="H10" s="10">
        <v>1800</v>
      </c>
      <c r="I10" s="10">
        <f>H10*G10</f>
        <v>1800</v>
      </c>
    </row>
    <row r="11" spans="1:9" x14ac:dyDescent="0.25">
      <c r="A11" s="2"/>
      <c r="B11" s="3" t="s">
        <v>18</v>
      </c>
      <c r="C11" s="3" t="s">
        <v>220</v>
      </c>
      <c r="D11" s="3" t="s">
        <v>220</v>
      </c>
      <c r="E11" s="11"/>
      <c r="F11" s="5" t="s">
        <v>237</v>
      </c>
      <c r="G11" s="8">
        <v>1</v>
      </c>
      <c r="H11" s="9">
        <v>967</v>
      </c>
      <c r="I11" s="10">
        <f>H11*G11</f>
        <v>967</v>
      </c>
    </row>
    <row r="12" spans="1:9" x14ac:dyDescent="0.25">
      <c r="A12" s="2"/>
      <c r="B12" s="3" t="s">
        <v>18</v>
      </c>
      <c r="C12" s="3" t="s">
        <v>219</v>
      </c>
      <c r="D12" s="3" t="s">
        <v>219</v>
      </c>
      <c r="E12" s="11"/>
      <c r="F12" s="5" t="s">
        <v>238</v>
      </c>
      <c r="G12" s="8">
        <v>1</v>
      </c>
      <c r="H12" s="9">
        <v>598</v>
      </c>
      <c r="I12" s="10">
        <f>H12*G12</f>
        <v>598</v>
      </c>
    </row>
    <row r="13" spans="1:9" x14ac:dyDescent="0.25">
      <c r="A13" s="2"/>
      <c r="B13" s="3" t="s">
        <v>137</v>
      </c>
      <c r="C13" s="3" t="s">
        <v>192</v>
      </c>
      <c r="D13" t="s">
        <v>52</v>
      </c>
      <c r="E13" s="11" t="s">
        <v>108</v>
      </c>
      <c r="F13" s="5" t="s">
        <v>51</v>
      </c>
      <c r="G13" s="17">
        <v>5</v>
      </c>
      <c r="H13" s="9">
        <v>800</v>
      </c>
      <c r="I13" s="10">
        <f>H13*G13</f>
        <v>4000</v>
      </c>
    </row>
    <row r="14" spans="1:9" x14ac:dyDescent="0.25">
      <c r="A14" s="2">
        <v>3601280</v>
      </c>
      <c r="B14" s="3" t="s">
        <v>13</v>
      </c>
      <c r="C14" s="3" t="s">
        <v>192</v>
      </c>
      <c r="D14" t="s">
        <v>52</v>
      </c>
      <c r="E14" s="11" t="s">
        <v>108</v>
      </c>
      <c r="F14" s="5" t="s">
        <v>51</v>
      </c>
      <c r="G14" s="17">
        <v>5</v>
      </c>
      <c r="H14" s="9">
        <v>800</v>
      </c>
      <c r="I14" s="10">
        <f>H14*G14</f>
        <v>4000</v>
      </c>
    </row>
    <row r="15" spans="1:9" x14ac:dyDescent="0.25">
      <c r="A15" s="2"/>
      <c r="B15" s="3" t="s">
        <v>137</v>
      </c>
      <c r="C15" s="3" t="s">
        <v>210</v>
      </c>
      <c r="D15" t="s">
        <v>140</v>
      </c>
      <c r="E15" s="11" t="s">
        <v>108</v>
      </c>
      <c r="F15" s="5" t="s">
        <v>141</v>
      </c>
      <c r="G15" s="8">
        <v>10</v>
      </c>
      <c r="H15" s="9">
        <v>112</v>
      </c>
      <c r="I15" s="10">
        <f>H15*G15</f>
        <v>1120</v>
      </c>
    </row>
    <row r="16" spans="1:9" x14ac:dyDescent="0.25">
      <c r="A16" s="2">
        <v>3601280</v>
      </c>
      <c r="B16" s="3" t="s">
        <v>13</v>
      </c>
      <c r="C16" s="3" t="s">
        <v>212</v>
      </c>
      <c r="D16" t="s">
        <v>49</v>
      </c>
      <c r="E16" s="11" t="s">
        <v>108</v>
      </c>
      <c r="F16" s="5" t="s">
        <v>50</v>
      </c>
      <c r="G16" s="17">
        <v>5</v>
      </c>
      <c r="H16" s="9">
        <v>306</v>
      </c>
      <c r="I16" s="10">
        <f>H16*G16</f>
        <v>1530</v>
      </c>
    </row>
    <row r="17" spans="1:9" x14ac:dyDescent="0.25">
      <c r="A17" s="2"/>
      <c r="B17" s="3" t="s">
        <v>137</v>
      </c>
      <c r="C17" s="3" t="s">
        <v>212</v>
      </c>
      <c r="D17" t="s">
        <v>49</v>
      </c>
      <c r="E17" s="11" t="s">
        <v>108</v>
      </c>
      <c r="F17" s="5" t="s">
        <v>50</v>
      </c>
      <c r="G17" s="17">
        <v>10</v>
      </c>
      <c r="H17" s="9">
        <v>306</v>
      </c>
      <c r="I17" s="10">
        <f>H17*G17</f>
        <v>3060</v>
      </c>
    </row>
    <row r="18" spans="1:9" x14ac:dyDescent="0.25">
      <c r="A18" s="2"/>
      <c r="B18" s="3" t="s">
        <v>137</v>
      </c>
      <c r="C18" s="3" t="s">
        <v>211</v>
      </c>
      <c r="D18" t="s">
        <v>139</v>
      </c>
      <c r="E18" s="11" t="s">
        <v>108</v>
      </c>
      <c r="F18" s="5" t="s">
        <v>138</v>
      </c>
      <c r="G18" s="8">
        <v>15</v>
      </c>
      <c r="H18" s="9">
        <v>92</v>
      </c>
      <c r="I18" s="10">
        <f>H18*G18</f>
        <v>1380</v>
      </c>
    </row>
    <row r="19" spans="1:9" x14ac:dyDescent="0.25">
      <c r="A19" s="2">
        <v>3601280</v>
      </c>
      <c r="B19" s="3" t="s">
        <v>13</v>
      </c>
      <c r="C19" s="3" t="s">
        <v>156</v>
      </c>
      <c r="D19" t="s">
        <v>53</v>
      </c>
      <c r="E19" s="11" t="s">
        <v>104</v>
      </c>
      <c r="F19" s="5" t="s">
        <v>54</v>
      </c>
      <c r="G19" s="17">
        <v>3</v>
      </c>
      <c r="H19" s="9">
        <v>200</v>
      </c>
      <c r="I19" s="10">
        <f>H19*G19</f>
        <v>600</v>
      </c>
    </row>
    <row r="20" spans="1:9" x14ac:dyDescent="0.25">
      <c r="A20" s="2"/>
      <c r="B20" s="3" t="s">
        <v>137</v>
      </c>
      <c r="C20" s="3" t="s">
        <v>156</v>
      </c>
      <c r="D20" t="s">
        <v>53</v>
      </c>
      <c r="E20" s="11" t="s">
        <v>104</v>
      </c>
      <c r="F20" s="5" t="s">
        <v>54</v>
      </c>
      <c r="G20" s="17">
        <v>3</v>
      </c>
      <c r="H20" s="9">
        <v>200</v>
      </c>
      <c r="I20" s="10">
        <f>H20*G20</f>
        <v>600</v>
      </c>
    </row>
    <row r="21" spans="1:9" ht="17.25" customHeight="1" x14ac:dyDescent="0.25">
      <c r="A21" s="2">
        <v>3601286</v>
      </c>
      <c r="B21" s="3" t="s">
        <v>17</v>
      </c>
      <c r="C21" s="3" t="s">
        <v>201</v>
      </c>
      <c r="D21" t="s">
        <v>37</v>
      </c>
      <c r="E21" s="11" t="s">
        <v>105</v>
      </c>
      <c r="F21" s="5" t="s">
        <v>38</v>
      </c>
      <c r="G21" s="17">
        <v>2</v>
      </c>
      <c r="H21" s="9">
        <v>2000</v>
      </c>
      <c r="I21" s="10">
        <f>H21*G21</f>
        <v>4000</v>
      </c>
    </row>
    <row r="22" spans="1:9" ht="17.25" customHeight="1" x14ac:dyDescent="0.25">
      <c r="A22" s="2">
        <v>3601280</v>
      </c>
      <c r="B22" s="3" t="s">
        <v>13</v>
      </c>
      <c r="C22" s="3" t="s">
        <v>201</v>
      </c>
      <c r="D22" t="s">
        <v>37</v>
      </c>
      <c r="E22" s="11" t="s">
        <v>105</v>
      </c>
      <c r="F22" s="5" t="s">
        <v>38</v>
      </c>
      <c r="G22" s="17">
        <v>3</v>
      </c>
      <c r="H22" s="9">
        <v>2000</v>
      </c>
      <c r="I22" s="10">
        <f>H22*G22</f>
        <v>6000</v>
      </c>
    </row>
    <row r="23" spans="1:9" ht="17.25" customHeight="1" x14ac:dyDescent="0.25">
      <c r="A23" s="2">
        <v>3601276</v>
      </c>
      <c r="B23" s="3" t="s">
        <v>11</v>
      </c>
      <c r="C23" s="3" t="s">
        <v>201</v>
      </c>
      <c r="D23" t="s">
        <v>37</v>
      </c>
      <c r="E23" s="11" t="s">
        <v>105</v>
      </c>
      <c r="F23" s="5" t="s">
        <v>38</v>
      </c>
      <c r="G23" s="17">
        <v>3</v>
      </c>
      <c r="H23" s="9">
        <v>2000</v>
      </c>
      <c r="I23" s="10">
        <f>H23*G23</f>
        <v>6000</v>
      </c>
    </row>
    <row r="24" spans="1:9" ht="17.25" customHeight="1" x14ac:dyDescent="0.25">
      <c r="A24" s="2"/>
      <c r="B24" s="3" t="s">
        <v>202</v>
      </c>
      <c r="C24" s="3" t="s">
        <v>201</v>
      </c>
      <c r="D24" t="s">
        <v>37</v>
      </c>
      <c r="E24" s="11" t="s">
        <v>105</v>
      </c>
      <c r="F24" s="5" t="s">
        <v>38</v>
      </c>
      <c r="G24" s="17">
        <v>5</v>
      </c>
      <c r="H24" s="9">
        <v>2000</v>
      </c>
      <c r="I24" s="10">
        <f>H24*G24</f>
        <v>10000</v>
      </c>
    </row>
    <row r="25" spans="1:9" x14ac:dyDescent="0.25">
      <c r="A25" s="2">
        <v>3601284</v>
      </c>
      <c r="B25" s="3" t="s">
        <v>15</v>
      </c>
      <c r="C25" s="3" t="s">
        <v>201</v>
      </c>
      <c r="D25" t="s">
        <v>37</v>
      </c>
      <c r="E25" s="11" t="s">
        <v>105</v>
      </c>
      <c r="F25" s="5" t="s">
        <v>38</v>
      </c>
      <c r="G25" s="17">
        <v>6</v>
      </c>
      <c r="H25" s="9">
        <v>2000</v>
      </c>
      <c r="I25" s="10">
        <f>H25*G25</f>
        <v>12000</v>
      </c>
    </row>
    <row r="26" spans="1:9" x14ac:dyDescent="0.25">
      <c r="A26" s="2">
        <v>3601260</v>
      </c>
      <c r="B26" s="3" t="s">
        <v>4</v>
      </c>
      <c r="C26" s="3" t="s">
        <v>200</v>
      </c>
      <c r="D26" s="3" t="s">
        <v>23</v>
      </c>
      <c r="E26" s="11" t="s">
        <v>105</v>
      </c>
      <c r="F26" s="5" t="s">
        <v>109</v>
      </c>
      <c r="G26" s="17">
        <v>3</v>
      </c>
      <c r="H26" s="9">
        <v>1350</v>
      </c>
      <c r="I26" s="10">
        <f>H26*G26</f>
        <v>4050</v>
      </c>
    </row>
    <row r="27" spans="1:9" x14ac:dyDescent="0.25">
      <c r="A27" s="2">
        <v>3601262</v>
      </c>
      <c r="B27" s="3" t="s">
        <v>5</v>
      </c>
      <c r="C27" s="3" t="s">
        <v>200</v>
      </c>
      <c r="D27" s="3" t="s">
        <v>23</v>
      </c>
      <c r="E27" s="11" t="s">
        <v>105</v>
      </c>
      <c r="F27" s="5" t="s">
        <v>109</v>
      </c>
      <c r="G27" s="17">
        <v>1</v>
      </c>
      <c r="H27" s="9">
        <v>1350</v>
      </c>
      <c r="I27" s="10">
        <f>H27*G27</f>
        <v>1350</v>
      </c>
    </row>
    <row r="28" spans="1:9" x14ac:dyDescent="0.25">
      <c r="A28" s="2">
        <v>3601262</v>
      </c>
      <c r="B28" s="3" t="s">
        <v>5</v>
      </c>
      <c r="C28" s="3" t="s">
        <v>203</v>
      </c>
      <c r="D28" s="3" t="s">
        <v>25</v>
      </c>
      <c r="E28" s="11" t="s">
        <v>105</v>
      </c>
      <c r="F28" s="6" t="s">
        <v>110</v>
      </c>
      <c r="G28" s="8">
        <v>4</v>
      </c>
      <c r="H28" s="9">
        <v>3200</v>
      </c>
      <c r="I28" s="10">
        <f>H28*G28</f>
        <v>12800</v>
      </c>
    </row>
    <row r="29" spans="1:9" x14ac:dyDescent="0.25">
      <c r="A29" s="2"/>
      <c r="B29" s="3" t="s">
        <v>137</v>
      </c>
      <c r="C29" s="3" t="s">
        <v>158</v>
      </c>
      <c r="D29" t="s">
        <v>146</v>
      </c>
      <c r="E29" s="11" t="s">
        <v>104</v>
      </c>
      <c r="F29" s="6" t="s">
        <v>145</v>
      </c>
      <c r="G29" s="8">
        <v>2</v>
      </c>
      <c r="H29" s="10">
        <v>470</v>
      </c>
      <c r="I29" s="10">
        <f>H29*G29</f>
        <v>940</v>
      </c>
    </row>
    <row r="30" spans="1:9" x14ac:dyDescent="0.25">
      <c r="A30" s="2">
        <v>3601287</v>
      </c>
      <c r="B30" s="3" t="s">
        <v>18</v>
      </c>
      <c r="C30" t="s">
        <v>189</v>
      </c>
      <c r="D30" t="s">
        <v>99</v>
      </c>
      <c r="E30" s="11" t="s">
        <v>104</v>
      </c>
      <c r="F30" s="6" t="s">
        <v>100</v>
      </c>
      <c r="G30" s="8">
        <v>1</v>
      </c>
      <c r="H30" s="10">
        <v>200</v>
      </c>
      <c r="I30" s="10">
        <f>H30*G30</f>
        <v>200</v>
      </c>
    </row>
    <row r="31" spans="1:9" x14ac:dyDescent="0.25">
      <c r="A31" s="2"/>
      <c r="B31" s="3" t="s">
        <v>121</v>
      </c>
      <c r="C31" t="s">
        <v>157</v>
      </c>
      <c r="D31" s="3" t="s">
        <v>127</v>
      </c>
      <c r="E31" s="11" t="s">
        <v>104</v>
      </c>
      <c r="F31" s="5" t="s">
        <v>128</v>
      </c>
      <c r="G31" s="8">
        <v>3</v>
      </c>
      <c r="H31" s="9">
        <v>120</v>
      </c>
      <c r="I31" s="10">
        <f>H31*G31</f>
        <v>360</v>
      </c>
    </row>
    <row r="32" spans="1:9" x14ac:dyDescent="0.25">
      <c r="A32" s="2"/>
      <c r="B32" s="3" t="s">
        <v>121</v>
      </c>
      <c r="C32" s="3" t="s">
        <v>132</v>
      </c>
      <c r="D32" s="3" t="s">
        <v>134</v>
      </c>
      <c r="E32" s="11" t="s">
        <v>104</v>
      </c>
      <c r="F32" s="5" t="s">
        <v>133</v>
      </c>
      <c r="G32" s="8">
        <v>500</v>
      </c>
      <c r="H32" s="9">
        <v>1.5</v>
      </c>
      <c r="I32" s="10">
        <f>H32*G32</f>
        <v>750</v>
      </c>
    </row>
    <row r="33" spans="1:9" x14ac:dyDescent="0.25">
      <c r="A33" s="2"/>
      <c r="B33" s="3" t="s">
        <v>137</v>
      </c>
      <c r="C33" s="3" t="s">
        <v>209</v>
      </c>
      <c r="D33" t="s">
        <v>208</v>
      </c>
      <c r="E33" s="11" t="s">
        <v>108</v>
      </c>
      <c r="F33" s="5" t="s">
        <v>207</v>
      </c>
      <c r="G33" s="8">
        <v>3</v>
      </c>
      <c r="H33" s="9">
        <v>1500</v>
      </c>
      <c r="I33" s="10">
        <f>H33*G33</f>
        <v>4500</v>
      </c>
    </row>
    <row r="34" spans="1:9" x14ac:dyDescent="0.25">
      <c r="A34" s="2">
        <v>3601280</v>
      </c>
      <c r="B34" s="3" t="s">
        <v>13</v>
      </c>
      <c r="C34" s="3" t="s">
        <v>186</v>
      </c>
      <c r="D34" t="s">
        <v>45</v>
      </c>
      <c r="E34" s="11" t="s">
        <v>104</v>
      </c>
      <c r="F34" s="5" t="s">
        <v>46</v>
      </c>
      <c r="G34" s="17">
        <v>2</v>
      </c>
      <c r="H34" s="9">
        <v>130</v>
      </c>
      <c r="I34" s="10">
        <f>H34*G34</f>
        <v>260</v>
      </c>
    </row>
    <row r="35" spans="1:9" x14ac:dyDescent="0.25">
      <c r="A35" s="2">
        <v>3601287</v>
      </c>
      <c r="B35" s="3" t="s">
        <v>18</v>
      </c>
      <c r="C35" t="s">
        <v>188</v>
      </c>
      <c r="D35" t="s">
        <v>97</v>
      </c>
      <c r="E35" s="11" t="s">
        <v>104</v>
      </c>
      <c r="F35" s="6" t="s">
        <v>98</v>
      </c>
      <c r="G35" s="8">
        <v>3</v>
      </c>
      <c r="H35" s="10">
        <v>350</v>
      </c>
      <c r="I35" s="10">
        <f>H35*G35</f>
        <v>1050</v>
      </c>
    </row>
    <row r="36" spans="1:9" x14ac:dyDescent="0.25">
      <c r="A36" s="2">
        <v>3601287</v>
      </c>
      <c r="B36" s="3" t="s">
        <v>18</v>
      </c>
      <c r="C36" t="s">
        <v>221</v>
      </c>
      <c r="D36" t="s">
        <v>89</v>
      </c>
      <c r="E36" s="11" t="s">
        <v>104</v>
      </c>
      <c r="F36" s="6" t="s">
        <v>90</v>
      </c>
      <c r="G36" s="8">
        <v>2</v>
      </c>
      <c r="H36" s="10">
        <v>1700</v>
      </c>
      <c r="I36" s="10">
        <f>H36*G36</f>
        <v>3400</v>
      </c>
    </row>
    <row r="37" spans="1:9" x14ac:dyDescent="0.25">
      <c r="A37" s="2">
        <v>3601278</v>
      </c>
      <c r="B37" s="3" t="s">
        <v>12</v>
      </c>
      <c r="C37" s="3" t="s">
        <v>164</v>
      </c>
      <c r="D37" s="3" t="s">
        <v>41</v>
      </c>
      <c r="E37" s="11" t="s">
        <v>106</v>
      </c>
      <c r="F37" s="5" t="s">
        <v>42</v>
      </c>
      <c r="G37" s="17">
        <v>3</v>
      </c>
      <c r="H37" s="9">
        <v>2000</v>
      </c>
      <c r="I37" s="10">
        <f>H37*G37</f>
        <v>6000</v>
      </c>
    </row>
    <row r="38" spans="1:9" x14ac:dyDescent="0.25">
      <c r="A38" s="2">
        <v>3601280</v>
      </c>
      <c r="B38" s="3" t="s">
        <v>13</v>
      </c>
      <c r="C38" s="3" t="s">
        <v>155</v>
      </c>
      <c r="D38" t="s">
        <v>47</v>
      </c>
      <c r="E38" s="11" t="s">
        <v>104</v>
      </c>
      <c r="F38" s="5" t="s">
        <v>48</v>
      </c>
      <c r="G38" s="17">
        <v>2</v>
      </c>
      <c r="H38" s="9">
        <v>200</v>
      </c>
      <c r="I38" s="10">
        <f>H38*G38</f>
        <v>400</v>
      </c>
    </row>
    <row r="39" spans="1:9" x14ac:dyDescent="0.25">
      <c r="A39" s="2"/>
      <c r="B39" s="3" t="s">
        <v>137</v>
      </c>
      <c r="C39" s="3" t="s">
        <v>155</v>
      </c>
      <c r="D39" t="s">
        <v>47</v>
      </c>
      <c r="E39" s="11" t="s">
        <v>104</v>
      </c>
      <c r="F39" s="5" t="s">
        <v>48</v>
      </c>
      <c r="G39" s="17">
        <v>2</v>
      </c>
      <c r="H39" s="9">
        <v>200</v>
      </c>
      <c r="I39" s="10">
        <f>H39*G39</f>
        <v>400</v>
      </c>
    </row>
    <row r="40" spans="1:9" x14ac:dyDescent="0.25">
      <c r="A40" s="2">
        <v>3601263</v>
      </c>
      <c r="B40" s="3" t="s">
        <v>6</v>
      </c>
      <c r="C40" s="3" t="s">
        <v>193</v>
      </c>
      <c r="D40" s="3" t="s">
        <v>27</v>
      </c>
      <c r="E40" s="11" t="s">
        <v>104</v>
      </c>
      <c r="F40" s="5" t="s">
        <v>28</v>
      </c>
      <c r="G40" s="17">
        <v>1</v>
      </c>
      <c r="H40" s="9">
        <v>1800</v>
      </c>
      <c r="I40" s="10">
        <f>H40*G40</f>
        <v>1800</v>
      </c>
    </row>
    <row r="41" spans="1:9" x14ac:dyDescent="0.25">
      <c r="A41" s="2">
        <v>3601282</v>
      </c>
      <c r="B41" s="3" t="s">
        <v>14</v>
      </c>
      <c r="C41" s="3" t="s">
        <v>69</v>
      </c>
      <c r="D41" s="3" t="s">
        <v>68</v>
      </c>
      <c r="E41" s="11" t="s">
        <v>104</v>
      </c>
      <c r="F41" s="5" t="s">
        <v>67</v>
      </c>
      <c r="G41" s="17">
        <v>1</v>
      </c>
      <c r="H41" s="9">
        <v>700</v>
      </c>
      <c r="I41" s="10">
        <f>H41*G41</f>
        <v>700</v>
      </c>
    </row>
    <row r="42" spans="1:9" x14ac:dyDescent="0.25">
      <c r="A42" s="2">
        <v>3601287</v>
      </c>
      <c r="B42" s="3" t="s">
        <v>18</v>
      </c>
      <c r="C42" t="s">
        <v>101</v>
      </c>
      <c r="D42" t="s">
        <v>101</v>
      </c>
      <c r="E42" s="11" t="s">
        <v>104</v>
      </c>
      <c r="F42" s="6" t="s">
        <v>102</v>
      </c>
      <c r="G42" s="8">
        <v>1</v>
      </c>
      <c r="H42" s="10">
        <v>125</v>
      </c>
      <c r="I42" s="10">
        <f>H42*G42</f>
        <v>125</v>
      </c>
    </row>
    <row r="43" spans="1:9" x14ac:dyDescent="0.25">
      <c r="A43" s="2"/>
      <c r="B43" s="3" t="s">
        <v>120</v>
      </c>
      <c r="C43" s="3" t="s">
        <v>194</v>
      </c>
      <c r="D43" s="3" t="s">
        <v>122</v>
      </c>
      <c r="E43" s="11" t="s">
        <v>104</v>
      </c>
      <c r="F43" s="5" t="s">
        <v>123</v>
      </c>
      <c r="G43" s="8">
        <v>2</v>
      </c>
      <c r="H43" s="9">
        <v>100</v>
      </c>
      <c r="I43" s="10">
        <f>H43*G43</f>
        <v>200</v>
      </c>
    </row>
    <row r="44" spans="1:9" x14ac:dyDescent="0.25">
      <c r="A44" s="2">
        <v>3601287</v>
      </c>
      <c r="B44" s="3" t="s">
        <v>18</v>
      </c>
      <c r="C44" s="3" t="s">
        <v>88</v>
      </c>
      <c r="D44" s="3" t="s">
        <v>88</v>
      </c>
      <c r="E44" s="11" t="s">
        <v>104</v>
      </c>
      <c r="F44" s="5" t="s">
        <v>91</v>
      </c>
      <c r="G44" s="17">
        <v>2</v>
      </c>
      <c r="H44" s="9">
        <v>900</v>
      </c>
      <c r="I44" s="10">
        <f>H44*G44</f>
        <v>1800</v>
      </c>
    </row>
    <row r="45" spans="1:9" x14ac:dyDescent="0.25">
      <c r="A45" s="2">
        <v>3601287</v>
      </c>
      <c r="B45" s="3" t="s">
        <v>18</v>
      </c>
      <c r="C45" t="s">
        <v>159</v>
      </c>
      <c r="D45" t="s">
        <v>159</v>
      </c>
      <c r="E45" s="11" t="s">
        <v>104</v>
      </c>
      <c r="F45" s="6" t="s">
        <v>92</v>
      </c>
      <c r="G45" s="8">
        <v>3</v>
      </c>
      <c r="H45" s="10">
        <v>120</v>
      </c>
      <c r="I45" s="10">
        <f>H45*G45</f>
        <v>360</v>
      </c>
    </row>
    <row r="46" spans="1:9" x14ac:dyDescent="0.25">
      <c r="A46" s="2">
        <v>3601303</v>
      </c>
      <c r="B46" s="3" t="s">
        <v>233</v>
      </c>
      <c r="C46" s="3" t="s">
        <v>234</v>
      </c>
      <c r="D46" s="3" t="s">
        <v>235</v>
      </c>
      <c r="E46" s="11" t="s">
        <v>104</v>
      </c>
      <c r="F46" s="5" t="s">
        <v>236</v>
      </c>
      <c r="G46" s="8">
        <v>1</v>
      </c>
      <c r="H46" s="9">
        <v>3000</v>
      </c>
      <c r="I46" s="10">
        <f>H46*G46</f>
        <v>3000</v>
      </c>
    </row>
    <row r="47" spans="1:9" ht="16.5" customHeight="1" x14ac:dyDescent="0.25">
      <c r="A47" s="2"/>
      <c r="B47" s="3" t="s">
        <v>137</v>
      </c>
      <c r="C47" s="3" t="s">
        <v>154</v>
      </c>
      <c r="D47" t="s">
        <v>43</v>
      </c>
      <c r="E47" s="11" t="s">
        <v>104</v>
      </c>
      <c r="F47" s="5" t="s">
        <v>44</v>
      </c>
      <c r="G47" s="17">
        <v>2</v>
      </c>
      <c r="H47" s="9">
        <v>700</v>
      </c>
      <c r="I47" s="10">
        <f>H47*G47</f>
        <v>1400</v>
      </c>
    </row>
    <row r="48" spans="1:9" ht="16.5" customHeight="1" x14ac:dyDescent="0.25">
      <c r="A48" s="2">
        <v>3601280</v>
      </c>
      <c r="B48" s="3" t="s">
        <v>13</v>
      </c>
      <c r="C48" s="3" t="s">
        <v>154</v>
      </c>
      <c r="D48" t="s">
        <v>43</v>
      </c>
      <c r="E48" s="11" t="s">
        <v>104</v>
      </c>
      <c r="F48" s="5" t="s">
        <v>44</v>
      </c>
      <c r="G48" s="17">
        <v>2</v>
      </c>
      <c r="H48" s="9">
        <v>700</v>
      </c>
      <c r="I48" s="10">
        <f>H48*G48</f>
        <v>1400</v>
      </c>
    </row>
    <row r="49" spans="1:9" ht="16.5" customHeight="1" x14ac:dyDescent="0.25">
      <c r="A49" s="2">
        <v>3601282</v>
      </c>
      <c r="B49" s="3" t="s">
        <v>14</v>
      </c>
      <c r="C49" s="3" t="s">
        <v>196</v>
      </c>
      <c r="D49" s="3" t="s">
        <v>117</v>
      </c>
      <c r="E49" s="13" t="s">
        <v>118</v>
      </c>
      <c r="F49" s="5" t="s">
        <v>119</v>
      </c>
      <c r="G49" s="17">
        <v>1</v>
      </c>
      <c r="H49" s="9">
        <v>3500</v>
      </c>
      <c r="I49" s="10">
        <f>H49*G49</f>
        <v>3500</v>
      </c>
    </row>
    <row r="50" spans="1:9" x14ac:dyDescent="0.25">
      <c r="A50" s="2">
        <v>3601282</v>
      </c>
      <c r="B50" s="3" t="s">
        <v>14</v>
      </c>
      <c r="C50" s="3" t="s">
        <v>70</v>
      </c>
      <c r="D50" s="3" t="s">
        <v>72</v>
      </c>
      <c r="E50" s="11" t="s">
        <v>104</v>
      </c>
      <c r="F50" s="5" t="s">
        <v>71</v>
      </c>
      <c r="G50" s="17">
        <v>1</v>
      </c>
      <c r="H50" s="9">
        <v>1200</v>
      </c>
      <c r="I50" s="10">
        <f>H50*G50</f>
        <v>1200</v>
      </c>
    </row>
    <row r="51" spans="1:9" x14ac:dyDescent="0.25">
      <c r="A51" s="2">
        <v>3601282</v>
      </c>
      <c r="B51" s="3" t="s">
        <v>14</v>
      </c>
      <c r="C51" s="3" t="s">
        <v>204</v>
      </c>
      <c r="D51" s="3" t="s">
        <v>114</v>
      </c>
      <c r="E51" s="15" t="s">
        <v>115</v>
      </c>
      <c r="F51" s="5" t="s">
        <v>116</v>
      </c>
      <c r="G51" s="17">
        <v>1</v>
      </c>
      <c r="H51" s="9">
        <v>7000</v>
      </c>
      <c r="I51" s="10">
        <f>H51*G51</f>
        <v>7000</v>
      </c>
    </row>
    <row r="52" spans="1:9" x14ac:dyDescent="0.25">
      <c r="A52" s="2">
        <v>3601272</v>
      </c>
      <c r="B52" s="3" t="s">
        <v>9</v>
      </c>
      <c r="C52" s="4" t="s">
        <v>205</v>
      </c>
      <c r="D52" s="3" t="s">
        <v>32</v>
      </c>
      <c r="E52" s="15" t="s">
        <v>115</v>
      </c>
      <c r="F52" s="5" t="s">
        <v>31</v>
      </c>
      <c r="G52" s="17">
        <v>1</v>
      </c>
      <c r="H52" s="9">
        <v>1500</v>
      </c>
      <c r="I52" s="10">
        <f>H52*G52</f>
        <v>1500</v>
      </c>
    </row>
    <row r="53" spans="1:9" x14ac:dyDescent="0.25">
      <c r="A53" s="2">
        <v>3601282</v>
      </c>
      <c r="B53" s="3" t="s">
        <v>14</v>
      </c>
      <c r="C53" s="3" t="s">
        <v>170</v>
      </c>
      <c r="D53" s="3" t="s">
        <v>64</v>
      </c>
      <c r="E53" s="11" t="s">
        <v>106</v>
      </c>
      <c r="F53" s="5" t="s">
        <v>63</v>
      </c>
      <c r="G53" s="17">
        <v>2</v>
      </c>
      <c r="H53" s="9">
        <v>360</v>
      </c>
      <c r="I53" s="10">
        <f>H53*G53</f>
        <v>720</v>
      </c>
    </row>
    <row r="54" spans="1:9" x14ac:dyDescent="0.25">
      <c r="A54" s="2"/>
      <c r="B54" s="3" t="s">
        <v>121</v>
      </c>
      <c r="C54" s="3" t="s">
        <v>129</v>
      </c>
      <c r="D54" s="3" t="s">
        <v>131</v>
      </c>
      <c r="E54" s="14" t="s">
        <v>106</v>
      </c>
      <c r="F54" s="5" t="s">
        <v>130</v>
      </c>
      <c r="G54" s="8">
        <v>2</v>
      </c>
      <c r="H54" s="9">
        <v>1600</v>
      </c>
      <c r="I54" s="10">
        <f>H54*G54</f>
        <v>3200</v>
      </c>
    </row>
    <row r="55" spans="1:9" x14ac:dyDescent="0.25">
      <c r="A55" s="2"/>
      <c r="B55" s="3" t="s">
        <v>183</v>
      </c>
      <c r="C55" s="3" t="s">
        <v>179</v>
      </c>
      <c r="D55" s="3" t="s">
        <v>179</v>
      </c>
      <c r="E55" s="11" t="s">
        <v>106</v>
      </c>
      <c r="F55" s="6" t="s">
        <v>239</v>
      </c>
      <c r="G55" s="8">
        <v>1</v>
      </c>
      <c r="H55" s="9">
        <v>1200</v>
      </c>
      <c r="I55" s="10">
        <f>H55*G55</f>
        <v>1200</v>
      </c>
    </row>
    <row r="56" spans="1:9" x14ac:dyDescent="0.25">
      <c r="A56" s="2"/>
      <c r="B56" s="3" t="s">
        <v>183</v>
      </c>
      <c r="C56" s="3" t="s">
        <v>180</v>
      </c>
      <c r="D56" s="3" t="s">
        <v>180</v>
      </c>
      <c r="E56" s="11" t="s">
        <v>106</v>
      </c>
      <c r="F56" s="6" t="s">
        <v>240</v>
      </c>
      <c r="G56" s="8">
        <v>1</v>
      </c>
      <c r="H56" s="9">
        <v>1200</v>
      </c>
      <c r="I56" s="10">
        <f>H56*G56</f>
        <v>1200</v>
      </c>
    </row>
    <row r="57" spans="1:9" x14ac:dyDescent="0.25">
      <c r="A57" s="2"/>
      <c r="B57" s="3" t="s">
        <v>183</v>
      </c>
      <c r="C57" s="3" t="s">
        <v>181</v>
      </c>
      <c r="D57" s="3" t="s">
        <v>181</v>
      </c>
      <c r="E57" s="11" t="s">
        <v>106</v>
      </c>
      <c r="F57" s="6" t="s">
        <v>241</v>
      </c>
      <c r="G57" s="8">
        <v>1</v>
      </c>
      <c r="H57" s="9">
        <v>1200</v>
      </c>
      <c r="I57" s="10">
        <f>H57*G57</f>
        <v>1200</v>
      </c>
    </row>
    <row r="58" spans="1:9" x14ac:dyDescent="0.25">
      <c r="A58" s="2"/>
      <c r="B58" s="3" t="s">
        <v>183</v>
      </c>
      <c r="C58" s="3" t="s">
        <v>182</v>
      </c>
      <c r="D58" s="3" t="s">
        <v>182</v>
      </c>
      <c r="E58" s="11" t="s">
        <v>106</v>
      </c>
      <c r="F58" s="6" t="s">
        <v>242</v>
      </c>
      <c r="G58" s="8">
        <v>1</v>
      </c>
      <c r="H58" s="9">
        <v>1200</v>
      </c>
      <c r="I58" s="10">
        <f>H58*G58</f>
        <v>1200</v>
      </c>
    </row>
    <row r="59" spans="1:9" x14ac:dyDescent="0.25">
      <c r="A59" s="2">
        <v>3601284</v>
      </c>
      <c r="B59" s="3" t="s">
        <v>15</v>
      </c>
      <c r="C59" s="3" t="s">
        <v>173</v>
      </c>
      <c r="D59" s="3" t="s">
        <v>74</v>
      </c>
      <c r="E59" s="11" t="s">
        <v>106</v>
      </c>
      <c r="F59" s="6" t="s">
        <v>77</v>
      </c>
      <c r="G59" s="17">
        <v>2</v>
      </c>
      <c r="H59" s="9">
        <v>2800</v>
      </c>
      <c r="I59" s="10">
        <f>H59*G59</f>
        <v>5600</v>
      </c>
    </row>
    <row r="60" spans="1:9" x14ac:dyDescent="0.25">
      <c r="A60" s="2">
        <v>3601284</v>
      </c>
      <c r="B60" s="3" t="s">
        <v>15</v>
      </c>
      <c r="C60" s="3" t="s">
        <v>172</v>
      </c>
      <c r="D60" s="3" t="s">
        <v>73</v>
      </c>
      <c r="E60" s="11" t="s">
        <v>106</v>
      </c>
      <c r="F60" s="5" t="s">
        <v>76</v>
      </c>
      <c r="G60" s="17">
        <v>3</v>
      </c>
      <c r="H60" s="9">
        <v>1300</v>
      </c>
      <c r="I60" s="10">
        <f>H60*G60</f>
        <v>3900</v>
      </c>
    </row>
    <row r="61" spans="1:9" x14ac:dyDescent="0.25">
      <c r="A61" s="2">
        <v>3601282</v>
      </c>
      <c r="B61" s="3" t="s">
        <v>14</v>
      </c>
      <c r="C61" s="3" t="s">
        <v>171</v>
      </c>
      <c r="D61" s="3" t="s">
        <v>66</v>
      </c>
      <c r="E61" s="11" t="s">
        <v>106</v>
      </c>
      <c r="F61" s="5" t="s">
        <v>65</v>
      </c>
      <c r="G61" s="17">
        <v>2</v>
      </c>
      <c r="H61" s="9">
        <v>230</v>
      </c>
      <c r="I61" s="10">
        <f>H61*G61</f>
        <v>460</v>
      </c>
    </row>
    <row r="62" spans="1:9" x14ac:dyDescent="0.25">
      <c r="A62" s="2">
        <v>3601274</v>
      </c>
      <c r="B62" s="3" t="s">
        <v>7</v>
      </c>
      <c r="C62" s="3" t="s">
        <v>161</v>
      </c>
      <c r="D62" s="3" t="s">
        <v>33</v>
      </c>
      <c r="E62" s="11" t="s">
        <v>106</v>
      </c>
      <c r="F62" s="5" t="s">
        <v>34</v>
      </c>
      <c r="G62" s="17">
        <v>3</v>
      </c>
      <c r="H62" s="9">
        <v>600</v>
      </c>
      <c r="I62" s="10">
        <f>H62*G62</f>
        <v>1800</v>
      </c>
    </row>
    <row r="63" spans="1:9" x14ac:dyDescent="0.25">
      <c r="A63" s="2">
        <v>3601254</v>
      </c>
      <c r="B63" s="3" t="s">
        <v>3</v>
      </c>
      <c r="C63" s="3" t="s">
        <v>160</v>
      </c>
      <c r="D63" s="3" t="s">
        <v>20</v>
      </c>
      <c r="E63" s="11" t="s">
        <v>106</v>
      </c>
      <c r="F63" s="5" t="s">
        <v>40</v>
      </c>
      <c r="G63" s="17">
        <v>2</v>
      </c>
      <c r="H63" s="9">
        <v>620</v>
      </c>
      <c r="I63" s="10">
        <f>H63*G63</f>
        <v>1240</v>
      </c>
    </row>
    <row r="64" spans="1:9" x14ac:dyDescent="0.25">
      <c r="A64" s="2">
        <v>3601275</v>
      </c>
      <c r="B64" s="3" t="s">
        <v>10</v>
      </c>
      <c r="C64" s="3" t="s">
        <v>162</v>
      </c>
      <c r="D64" s="3" t="s">
        <v>35</v>
      </c>
      <c r="E64" s="11" t="s">
        <v>106</v>
      </c>
      <c r="F64" s="5" t="s">
        <v>36</v>
      </c>
      <c r="G64" s="8">
        <v>3</v>
      </c>
      <c r="H64" s="9">
        <v>600</v>
      </c>
      <c r="I64" s="10">
        <f>H64*G64</f>
        <v>1800</v>
      </c>
    </row>
    <row r="65" spans="1:9" x14ac:dyDescent="0.25">
      <c r="A65" s="2"/>
      <c r="B65" s="3" t="s">
        <v>223</v>
      </c>
      <c r="C65" s="3" t="s">
        <v>224</v>
      </c>
      <c r="D65" s="3" t="s">
        <v>228</v>
      </c>
      <c r="E65" s="11"/>
      <c r="F65" s="5" t="s">
        <v>232</v>
      </c>
      <c r="G65" s="8">
        <v>2</v>
      </c>
      <c r="H65" s="9">
        <v>620</v>
      </c>
      <c r="I65" s="10">
        <f>H65*G65</f>
        <v>1240</v>
      </c>
    </row>
    <row r="66" spans="1:9" x14ac:dyDescent="0.25">
      <c r="A66" s="2"/>
      <c r="B66" s="3" t="s">
        <v>223</v>
      </c>
      <c r="C66" s="3" t="s">
        <v>225</v>
      </c>
      <c r="D66" s="3" t="s">
        <v>229</v>
      </c>
      <c r="E66" s="11"/>
      <c r="F66" s="5" t="s">
        <v>232</v>
      </c>
      <c r="G66" s="8">
        <v>2</v>
      </c>
      <c r="H66" s="9">
        <v>620</v>
      </c>
      <c r="I66" s="10">
        <f>H66*G66</f>
        <v>1240</v>
      </c>
    </row>
    <row r="67" spans="1:9" x14ac:dyDescent="0.25">
      <c r="A67" s="2"/>
      <c r="B67" s="3" t="s">
        <v>223</v>
      </c>
      <c r="C67" s="3" t="s">
        <v>226</v>
      </c>
      <c r="D67" s="3" t="s">
        <v>230</v>
      </c>
      <c r="E67" s="11"/>
      <c r="F67" s="5" t="s">
        <v>232</v>
      </c>
      <c r="G67" s="8">
        <v>2</v>
      </c>
      <c r="H67" s="9">
        <v>620</v>
      </c>
      <c r="I67" s="10">
        <f>H67*G67</f>
        <v>1240</v>
      </c>
    </row>
    <row r="68" spans="1:9" x14ac:dyDescent="0.25">
      <c r="A68" s="2"/>
      <c r="B68" s="3" t="s">
        <v>223</v>
      </c>
      <c r="C68" s="3" t="s">
        <v>227</v>
      </c>
      <c r="D68" s="3" t="s">
        <v>231</v>
      </c>
      <c r="E68" s="11"/>
      <c r="F68" s="5" t="s">
        <v>232</v>
      </c>
      <c r="G68" s="8">
        <v>2</v>
      </c>
      <c r="H68" s="9">
        <v>620</v>
      </c>
      <c r="I68" s="10">
        <f>H68*G68</f>
        <v>1240</v>
      </c>
    </row>
    <row r="69" spans="1:9" x14ac:dyDescent="0.25">
      <c r="A69" s="2">
        <v>3601277</v>
      </c>
      <c r="B69" s="3" t="s">
        <v>3</v>
      </c>
      <c r="C69" s="3" t="s">
        <v>163</v>
      </c>
      <c r="D69" t="s">
        <v>39</v>
      </c>
      <c r="E69" s="11" t="s">
        <v>106</v>
      </c>
      <c r="F69" s="5" t="s">
        <v>40</v>
      </c>
      <c r="G69" s="17">
        <v>2</v>
      </c>
      <c r="H69" s="9">
        <v>620</v>
      </c>
      <c r="I69" s="10">
        <f>H69*G69</f>
        <v>1240</v>
      </c>
    </row>
    <row r="70" spans="1:9" x14ac:dyDescent="0.25">
      <c r="A70" s="2">
        <v>3601281</v>
      </c>
      <c r="B70" s="3" t="s">
        <v>10</v>
      </c>
      <c r="C70" s="3" t="s">
        <v>169</v>
      </c>
      <c r="D70" s="3" t="s">
        <v>58</v>
      </c>
      <c r="E70" s="11" t="s">
        <v>106</v>
      </c>
      <c r="F70" s="5" t="s">
        <v>62</v>
      </c>
      <c r="G70" s="17">
        <v>1</v>
      </c>
      <c r="H70" s="9">
        <v>2940</v>
      </c>
      <c r="I70" s="10">
        <f>H70*G70</f>
        <v>2940</v>
      </c>
    </row>
    <row r="71" spans="1:9" x14ac:dyDescent="0.25">
      <c r="A71" s="2">
        <v>3601281</v>
      </c>
      <c r="B71" s="3" t="s">
        <v>10</v>
      </c>
      <c r="C71" s="3" t="s">
        <v>166</v>
      </c>
      <c r="D71" s="3" t="s">
        <v>55</v>
      </c>
      <c r="E71" s="11" t="s">
        <v>106</v>
      </c>
      <c r="F71" s="5" t="s">
        <v>59</v>
      </c>
      <c r="G71" s="17">
        <v>1</v>
      </c>
      <c r="H71" s="9">
        <v>3581</v>
      </c>
      <c r="I71" s="10">
        <f>H71*G71</f>
        <v>3581</v>
      </c>
    </row>
    <row r="72" spans="1:9" x14ac:dyDescent="0.25">
      <c r="A72" s="2">
        <v>3601281</v>
      </c>
      <c r="B72" s="3" t="s">
        <v>10</v>
      </c>
      <c r="C72" s="3" t="s">
        <v>167</v>
      </c>
      <c r="D72" s="3" t="s">
        <v>56</v>
      </c>
      <c r="E72" s="11" t="s">
        <v>106</v>
      </c>
      <c r="F72" s="5" t="s">
        <v>60</v>
      </c>
      <c r="G72" s="17">
        <v>1</v>
      </c>
      <c r="H72" s="9">
        <v>3581</v>
      </c>
      <c r="I72" s="10">
        <f>H72*G72</f>
        <v>3581</v>
      </c>
    </row>
    <row r="73" spans="1:9" x14ac:dyDescent="0.25">
      <c r="A73" s="2">
        <v>3601281</v>
      </c>
      <c r="B73" s="3" t="s">
        <v>10</v>
      </c>
      <c r="C73" s="3" t="s">
        <v>168</v>
      </c>
      <c r="D73" s="3" t="s">
        <v>57</v>
      </c>
      <c r="E73" s="11" t="s">
        <v>106</v>
      </c>
      <c r="F73" s="5" t="s">
        <v>61</v>
      </c>
      <c r="G73" s="17">
        <v>1</v>
      </c>
      <c r="H73" s="9">
        <v>3581</v>
      </c>
      <c r="I73" s="10">
        <f>H73*G73</f>
        <v>3581</v>
      </c>
    </row>
    <row r="74" spans="1:9" x14ac:dyDescent="0.25">
      <c r="A74" s="2">
        <v>3601285</v>
      </c>
      <c r="B74" s="3" t="s">
        <v>16</v>
      </c>
      <c r="C74" s="3" t="s">
        <v>178</v>
      </c>
      <c r="D74" s="3" t="s">
        <v>83</v>
      </c>
      <c r="E74" s="11" t="s">
        <v>106</v>
      </c>
      <c r="F74" s="5" t="s">
        <v>87</v>
      </c>
      <c r="G74" s="17">
        <v>2</v>
      </c>
      <c r="H74" s="9">
        <v>1850</v>
      </c>
      <c r="I74" s="10">
        <f>H74*G74</f>
        <v>3700</v>
      </c>
    </row>
    <row r="75" spans="1:9" x14ac:dyDescent="0.25">
      <c r="A75" s="2">
        <v>3601285</v>
      </c>
      <c r="B75" s="3" t="s">
        <v>16</v>
      </c>
      <c r="C75" s="3" t="s">
        <v>175</v>
      </c>
      <c r="D75" s="3" t="s">
        <v>80</v>
      </c>
      <c r="E75" s="11" t="s">
        <v>106</v>
      </c>
      <c r="F75" s="5" t="s">
        <v>84</v>
      </c>
      <c r="G75" s="17">
        <v>2</v>
      </c>
      <c r="H75" s="9">
        <v>1850</v>
      </c>
      <c r="I75" s="10">
        <f>H75*G75</f>
        <v>3700</v>
      </c>
    </row>
    <row r="76" spans="1:9" x14ac:dyDescent="0.25">
      <c r="A76" s="2">
        <v>3601285</v>
      </c>
      <c r="B76" s="3" t="s">
        <v>16</v>
      </c>
      <c r="C76" s="3" t="s">
        <v>177</v>
      </c>
      <c r="D76" s="3" t="s">
        <v>82</v>
      </c>
      <c r="E76" s="11" t="s">
        <v>106</v>
      </c>
      <c r="F76" s="5" t="s">
        <v>86</v>
      </c>
      <c r="G76" s="17">
        <v>2</v>
      </c>
      <c r="H76" s="9">
        <v>1850</v>
      </c>
      <c r="I76" s="10">
        <f>H76*G76</f>
        <v>3700</v>
      </c>
    </row>
    <row r="77" spans="1:9" x14ac:dyDescent="0.25">
      <c r="A77" s="2">
        <v>3601285</v>
      </c>
      <c r="B77" s="3" t="s">
        <v>16</v>
      </c>
      <c r="C77" s="3" t="s">
        <v>176</v>
      </c>
      <c r="D77" s="3" t="s">
        <v>81</v>
      </c>
      <c r="E77" s="11" t="s">
        <v>106</v>
      </c>
      <c r="F77" s="5" t="s">
        <v>85</v>
      </c>
      <c r="G77" s="17">
        <v>2</v>
      </c>
      <c r="H77" s="9">
        <v>1850</v>
      </c>
      <c r="I77" s="10">
        <f>H77*G77</f>
        <v>3700</v>
      </c>
    </row>
    <row r="78" spans="1:9" s="12" customFormat="1" x14ac:dyDescent="0.25">
      <c r="A78" s="2">
        <v>3601284</v>
      </c>
      <c r="B78" s="3" t="s">
        <v>15</v>
      </c>
      <c r="C78" s="3" t="s">
        <v>174</v>
      </c>
      <c r="D78" s="3" t="s">
        <v>75</v>
      </c>
      <c r="E78" s="11" t="s">
        <v>106</v>
      </c>
      <c r="F78" s="6" t="s">
        <v>78</v>
      </c>
      <c r="G78" s="17">
        <v>1</v>
      </c>
      <c r="H78" s="9">
        <v>770</v>
      </c>
      <c r="I78" s="10">
        <f>H78*G78</f>
        <v>770</v>
      </c>
    </row>
    <row r="79" spans="1:9" x14ac:dyDescent="0.25">
      <c r="A79" s="2">
        <v>3601280</v>
      </c>
      <c r="B79" s="3" t="s">
        <v>13</v>
      </c>
      <c r="C79" s="3" t="s">
        <v>165</v>
      </c>
      <c r="D79" t="s">
        <v>39</v>
      </c>
      <c r="E79" s="11" t="s">
        <v>106</v>
      </c>
      <c r="F79" s="5" t="s">
        <v>40</v>
      </c>
      <c r="G79" s="17">
        <v>2</v>
      </c>
      <c r="H79" s="9">
        <v>620</v>
      </c>
      <c r="I79" s="10">
        <f>H79*G79</f>
        <v>1240</v>
      </c>
    </row>
    <row r="80" spans="1:9" x14ac:dyDescent="0.25">
      <c r="A80" s="2">
        <v>3601263</v>
      </c>
      <c r="B80" s="3" t="s">
        <v>6</v>
      </c>
      <c r="C80" s="3" t="s">
        <v>190</v>
      </c>
      <c r="D80" s="3" t="s">
        <v>112</v>
      </c>
      <c r="E80" s="11" t="s">
        <v>106</v>
      </c>
      <c r="F80" s="5" t="s">
        <v>111</v>
      </c>
      <c r="G80" s="17">
        <v>1</v>
      </c>
      <c r="H80" s="9">
        <v>800</v>
      </c>
      <c r="I80" s="10">
        <f>H80*G80</f>
        <v>800</v>
      </c>
    </row>
    <row r="81" spans="1:9" x14ac:dyDescent="0.25">
      <c r="A81" s="2">
        <v>3601287</v>
      </c>
      <c r="B81" s="3" t="s">
        <v>18</v>
      </c>
      <c r="C81" t="s">
        <v>95</v>
      </c>
      <c r="D81" t="s">
        <v>95</v>
      </c>
      <c r="E81" s="11" t="s">
        <v>104</v>
      </c>
      <c r="F81" s="6" t="s">
        <v>96</v>
      </c>
      <c r="G81" s="8">
        <v>2</v>
      </c>
      <c r="H81" s="10">
        <v>850</v>
      </c>
      <c r="I81" s="10">
        <f>H81*G81</f>
        <v>1700</v>
      </c>
    </row>
    <row r="82" spans="1:9" x14ac:dyDescent="0.25">
      <c r="A82" s="2">
        <v>3601287</v>
      </c>
      <c r="B82" s="3" t="s">
        <v>18</v>
      </c>
      <c r="C82" t="s">
        <v>93</v>
      </c>
      <c r="D82" t="s">
        <v>93</v>
      </c>
      <c r="E82" s="11" t="s">
        <v>104</v>
      </c>
      <c r="F82" s="6" t="s">
        <v>94</v>
      </c>
      <c r="G82" s="8">
        <v>1</v>
      </c>
      <c r="H82" s="10">
        <v>640</v>
      </c>
      <c r="I82" s="10">
        <f>H82*G82</f>
        <v>640</v>
      </c>
    </row>
    <row r="83" spans="1:9" x14ac:dyDescent="0.25">
      <c r="A83" s="2"/>
      <c r="B83" s="3" t="s">
        <v>120</v>
      </c>
      <c r="C83" s="3" t="s">
        <v>187</v>
      </c>
      <c r="D83" s="3" t="s">
        <v>126</v>
      </c>
      <c r="E83" s="11" t="s">
        <v>104</v>
      </c>
      <c r="F83" s="5" t="s">
        <v>125</v>
      </c>
      <c r="G83" s="8">
        <v>1</v>
      </c>
      <c r="H83" s="9">
        <v>960</v>
      </c>
      <c r="I83" s="10">
        <f>H83*G83</f>
        <v>960</v>
      </c>
    </row>
    <row r="84" spans="1:9" x14ac:dyDescent="0.25">
      <c r="A84" s="2"/>
      <c r="B84" s="3" t="s">
        <v>120</v>
      </c>
      <c r="C84" s="3" t="s">
        <v>218</v>
      </c>
      <c r="D84" s="3" t="s">
        <v>124</v>
      </c>
      <c r="E84" s="11" t="s">
        <v>104</v>
      </c>
      <c r="F84" s="6" t="s">
        <v>217</v>
      </c>
      <c r="G84" s="8">
        <v>1</v>
      </c>
      <c r="H84" s="9">
        <v>670</v>
      </c>
      <c r="I84" s="10">
        <f>H84*G84</f>
        <v>670</v>
      </c>
    </row>
    <row r="85" spans="1:9" x14ac:dyDescent="0.25">
      <c r="A85" t="s">
        <v>198</v>
      </c>
      <c r="C85">
        <f>SUBTOTAL(103,Tabulka1[Věc])</f>
        <v>82</v>
      </c>
      <c r="E85"/>
      <c r="F85" s="33"/>
      <c r="G85" s="8">
        <f>SUBTOTAL(109,Tabulka1[množství])</f>
        <v>710</v>
      </c>
      <c r="I85" s="10">
        <f>SUBTOTAL(109,Tabulka1[cena kupní])</f>
        <v>195598</v>
      </c>
    </row>
  </sheetData>
  <dataConsolidate/>
  <mergeCells count="1">
    <mergeCell ref="A1:I1"/>
  </mergeCells>
  <hyperlinks>
    <hyperlink ref="F52" r:id="rId1"/>
    <hyperlink ref="F62" r:id="rId2"/>
    <hyperlink ref="F64" r:id="rId3"/>
    <hyperlink ref="F23" r:id="rId4"/>
    <hyperlink ref="F69" r:id="rId5"/>
    <hyperlink ref="F37" r:id="rId6"/>
    <hyperlink ref="F79" r:id="rId7"/>
    <hyperlink ref="F48" r:id="rId8"/>
    <hyperlink ref="F34" r:id="rId9"/>
    <hyperlink ref="F22" r:id="rId10"/>
    <hyperlink ref="F38" r:id="rId11"/>
    <hyperlink ref="F16" r:id="rId12"/>
    <hyperlink ref="F14" r:id="rId13"/>
    <hyperlink ref="F19" r:id="rId14"/>
    <hyperlink ref="F71" r:id="rId15"/>
    <hyperlink ref="F72" r:id="rId16"/>
    <hyperlink ref="F73" r:id="rId17"/>
    <hyperlink ref="F70" r:id="rId18"/>
    <hyperlink ref="F53" r:id="rId19"/>
    <hyperlink ref="F61" r:id="rId20"/>
    <hyperlink ref="F41" r:id="rId21"/>
    <hyperlink ref="F50" r:id="rId22"/>
    <hyperlink ref="F25" r:id="rId23"/>
    <hyperlink ref="F60" r:id="rId24"/>
    <hyperlink ref="F59" r:id="rId25"/>
    <hyperlink ref="F78" r:id="rId26"/>
    <hyperlink ref="F3" r:id="rId27"/>
    <hyperlink ref="F75" r:id="rId28"/>
    <hyperlink ref="F76" r:id="rId29"/>
    <hyperlink ref="F77" r:id="rId30"/>
    <hyperlink ref="F74" r:id="rId31"/>
    <hyperlink ref="F21" r:id="rId32"/>
    <hyperlink ref="F36" r:id="rId33"/>
    <hyperlink ref="F44" r:id="rId34"/>
    <hyperlink ref="F45" r:id="rId35"/>
    <hyperlink ref="F82" r:id="rId36"/>
    <hyperlink ref="F81" r:id="rId37"/>
    <hyperlink ref="F35" r:id="rId38"/>
    <hyperlink ref="F30" r:id="rId39"/>
    <hyperlink ref="F42" r:id="rId40"/>
    <hyperlink ref="F63" r:id="rId41"/>
    <hyperlink ref="F26" r:id="rId42"/>
    <hyperlink ref="F27" r:id="rId43"/>
    <hyperlink ref="F28" r:id="rId44"/>
    <hyperlink ref="F80" r:id="rId45"/>
    <hyperlink ref="F40" r:id="rId46"/>
    <hyperlink ref="F6" r:id="rId47"/>
    <hyperlink ref="F7" r:id="rId48"/>
    <hyperlink ref="F51" r:id="rId49" location="popis "/>
    <hyperlink ref="F49" r:id="rId50"/>
    <hyperlink ref="F83" r:id="rId51"/>
    <hyperlink ref="F31" r:id="rId52" location="341462130?utm_source=adwords-pla&amp;utm_medium=cpc"/>
    <hyperlink ref="F54" r:id="rId53"/>
    <hyperlink ref="F32" r:id="rId54"/>
    <hyperlink ref="F5" r:id="rId55"/>
    <hyperlink ref="F18" r:id="rId56"/>
    <hyperlink ref="F15" r:id="rId57"/>
    <hyperlink ref="F10" r:id="rId58"/>
    <hyperlink ref="F29" r:id="rId59"/>
    <hyperlink ref="F4" r:id="rId60"/>
    <hyperlink ref="F8" r:id="rId61"/>
    <hyperlink ref="F39" r:id="rId62"/>
    <hyperlink ref="F24" r:id="rId63"/>
    <hyperlink ref="F47" r:id="rId64"/>
    <hyperlink ref="F9" r:id="rId65"/>
    <hyperlink ref="F13" r:id="rId66"/>
    <hyperlink ref="F33" r:id="rId67"/>
    <hyperlink ref="F17" r:id="rId68"/>
    <hyperlink ref="F20" r:id="rId69"/>
    <hyperlink ref="F84" r:id="rId70"/>
    <hyperlink ref="F46" r:id="rId71" location="descriptionAnchor"/>
    <hyperlink ref="F11" r:id="rId72"/>
    <hyperlink ref="F12" r:id="rId73"/>
    <hyperlink ref="F55" r:id="rId74"/>
    <hyperlink ref="F56" r:id="rId75"/>
    <hyperlink ref="F57" r:id="rId76"/>
    <hyperlink ref="F58" r:id="rId77"/>
  </hyperlinks>
  <pageMargins left="0.7" right="0.7" top="0.78740157499999996" bottom="0.78740157499999996" header="0.3" footer="0.3"/>
  <pageSetup paperSize="9" orientation="portrait" verticalDpi="0" r:id="rId78"/>
  <tableParts count="1">
    <tablePart r:id="rId7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 VZ</vt:lpstr>
      <vt:lpstr>Zdroj</vt:lpstr>
    </vt:vector>
  </TitlesOfParts>
  <Company>VÚŽV, v.v.i.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Jiří, Čánský</dc:creator>
  <cp:lastModifiedBy>König Karel</cp:lastModifiedBy>
  <cp:lastPrinted>2019-04-18T12:56:01Z</cp:lastPrinted>
  <dcterms:created xsi:type="dcterms:W3CDTF">2019-02-22T09:40:31Z</dcterms:created>
  <dcterms:modified xsi:type="dcterms:W3CDTF">2019-05-23T10:37:13Z</dcterms:modified>
</cp:coreProperties>
</file>