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IQ 5elements\Zakázky\0217ZA00065 SSHR Šeříková 1\C_Rozpočet\"/>
    </mc:Choice>
  </mc:AlternateContent>
  <bookViews>
    <workbookView xWindow="240" yWindow="120" windowWidth="18060" windowHeight="6972" tabRatio="899" firstSheet="1" activeTab="4"/>
  </bookViews>
  <sheets>
    <sheet name="SHRNUTÍ" sheetId="7" state="hidden" r:id="rId1"/>
    <sheet name="VYTÁPĚNÍ " sheetId="11" r:id="rId2"/>
    <sheet name="VODOVOD" sheetId="6" r:id="rId3"/>
    <sheet name="KANALIZACE" sheetId="5" r:id="rId4"/>
    <sheet name="VZDUCHOTECHNIKA" sheetId="12" r:id="rId5"/>
    <sheet name="VZOR" sheetId="3" state="hidden" r:id="rId6"/>
  </sheets>
  <definedNames>
    <definedName name="_xlnm.Print_Area" localSheetId="3">KANALIZACE!$A$1:$F$39</definedName>
    <definedName name="_xlnm.Print_Area" localSheetId="0">SHRNUTÍ!$A$1:$H$17</definedName>
    <definedName name="_xlnm.Print_Area" localSheetId="2">VODOVOD!$A$1:$F$66</definedName>
    <definedName name="_xlnm.Print_Area" localSheetId="1">'VYTÁPĚNÍ '!$A$1:$F$13</definedName>
  </definedNames>
  <calcPr calcId="162913"/>
</workbook>
</file>

<file path=xl/calcChain.xml><?xml version="1.0" encoding="utf-8"?>
<calcChain xmlns="http://schemas.openxmlformats.org/spreadsheetml/2006/main">
  <c r="C26" i="6" l="1"/>
  <c r="C21" i="6"/>
  <c r="D22" i="6"/>
  <c r="D26" i="6" l="1"/>
  <c r="D57" i="6" l="1"/>
  <c r="C25" i="6" l="1"/>
  <c r="D25" i="6" s="1"/>
  <c r="D20" i="6"/>
  <c r="D21" i="6"/>
  <c r="C35" i="11" l="1"/>
  <c r="D36" i="5" l="1"/>
  <c r="C36" i="5"/>
  <c r="C60" i="6" l="1"/>
  <c r="D27" i="5" l="1"/>
  <c r="C24" i="6"/>
  <c r="D31" i="5"/>
  <c r="D30" i="5"/>
  <c r="D29" i="5"/>
  <c r="D28" i="5"/>
  <c r="D24" i="6" l="1"/>
  <c r="C61" i="6" l="1"/>
  <c r="D25" i="5" l="1"/>
  <c r="G8" i="7" l="1"/>
  <c r="H8" i="7" s="1"/>
  <c r="C8" i="7"/>
  <c r="D8" i="7" l="1"/>
  <c r="B8" i="7"/>
  <c r="G7" i="7" l="1"/>
  <c r="C7" i="7"/>
  <c r="A2" i="11"/>
  <c r="D15" i="7" l="1"/>
  <c r="B15" i="7"/>
  <c r="D7" i="7"/>
  <c r="B7" i="7"/>
  <c r="D16" i="7"/>
  <c r="B16" i="7"/>
  <c r="A2" i="6" l="1"/>
  <c r="A2" i="5"/>
  <c r="G5" i="7"/>
  <c r="H5" i="7" s="1"/>
  <c r="G12" i="7"/>
  <c r="H12" i="7" s="1"/>
  <c r="G11" i="7"/>
  <c r="H11" i="7" s="1"/>
  <c r="H7" i="7" l="1"/>
  <c r="G9" i="7"/>
  <c r="H9" i="7" s="1"/>
  <c r="B14" i="7"/>
  <c r="D14" i="7" s="1"/>
  <c r="T27" i="6"/>
  <c r="U27" i="6"/>
  <c r="V27" i="6"/>
  <c r="W27" i="6"/>
  <c r="C12" i="7" l="1"/>
  <c r="C11" i="7"/>
  <c r="B11" i="7" l="1"/>
  <c r="D11" i="7" s="1"/>
  <c r="C9" i="7"/>
  <c r="F26" i="3"/>
  <c r="J26" i="3" s="1"/>
  <c r="I20" i="3"/>
  <c r="F20" i="3"/>
  <c r="I19" i="3"/>
  <c r="F19" i="3"/>
  <c r="I18" i="3"/>
  <c r="F18" i="3"/>
  <c r="I17" i="3"/>
  <c r="F17" i="3"/>
  <c r="I16" i="3"/>
  <c r="F16" i="3"/>
  <c r="I15" i="3"/>
  <c r="F15" i="3"/>
  <c r="J18" i="3" l="1"/>
  <c r="J19" i="3"/>
  <c r="J16" i="3"/>
  <c r="J20" i="3"/>
  <c r="J17" i="3"/>
  <c r="J15" i="3"/>
  <c r="F23" i="3"/>
  <c r="B9" i="7" l="1"/>
  <c r="J23" i="3"/>
  <c r="J29" i="3" s="1"/>
  <c r="D9" i="7" l="1"/>
  <c r="B5" i="7" l="1"/>
  <c r="C5" i="7"/>
  <c r="D5" i="7" l="1"/>
  <c r="U66" i="6"/>
  <c r="W66" i="6"/>
  <c r="T66" i="6"/>
  <c r="V66" i="6"/>
  <c r="B12" i="7" l="1"/>
  <c r="D12" i="7" s="1"/>
</calcChain>
</file>

<file path=xl/sharedStrings.xml><?xml version="1.0" encoding="utf-8"?>
<sst xmlns="http://schemas.openxmlformats.org/spreadsheetml/2006/main" count="279" uniqueCount="144">
  <si>
    <t>Položka</t>
  </si>
  <si>
    <t>MJ</t>
  </si>
  <si>
    <t>počet
[ks]</t>
  </si>
  <si>
    <t>jednotková cena
[Kč]</t>
  </si>
  <si>
    <t>cena celkem
[Kč]</t>
  </si>
  <si>
    <t>ks</t>
  </si>
  <si>
    <t>RABAT
[%]</t>
  </si>
  <si>
    <t>cena celkem po slevě [Kč]</t>
  </si>
  <si>
    <t>CENA CELKEM</t>
  </si>
  <si>
    <t>Rezerva</t>
  </si>
  <si>
    <t>bm</t>
  </si>
  <si>
    <t>CENA CELKEM za materiál</t>
  </si>
  <si>
    <t>CENA ZA PRÁCI</t>
  </si>
  <si>
    <t>hod</t>
  </si>
  <si>
    <t>Výrobce</t>
  </si>
  <si>
    <t>VÝŠE RABATU</t>
  </si>
  <si>
    <t>???</t>
  </si>
  <si>
    <t>(5 pracovních dní, 2 lidi, po 8 hodinách)</t>
  </si>
  <si>
    <t>bez rabatu</t>
  </si>
  <si>
    <t>OBJEKT: 140R</t>
  </si>
  <si>
    <t>VYTÁPĚNÍ</t>
  </si>
  <si>
    <t>IVT</t>
  </si>
  <si>
    <t>Dražice</t>
  </si>
  <si>
    <t>Rehau</t>
  </si>
  <si>
    <t>REHAU</t>
  </si>
  <si>
    <t>Vodicí objímka 50</t>
  </si>
  <si>
    <t>Vodicí objímka 110</t>
  </si>
  <si>
    <t>Šroub do objímky M8</t>
  </si>
  <si>
    <t>Šroub do objímky M10</t>
  </si>
  <si>
    <t>Zvukově izolační upevnění 110</t>
  </si>
  <si>
    <t>Ptáček</t>
  </si>
  <si>
    <t>kpl</t>
  </si>
  <si>
    <t>KANALIZACE</t>
  </si>
  <si>
    <t>VODOVOD</t>
  </si>
  <si>
    <t>Profese</t>
  </si>
  <si>
    <t>Vzduchotechnika</t>
  </si>
  <si>
    <t>Kanalizace</t>
  </si>
  <si>
    <t>Vodovod</t>
  </si>
  <si>
    <t>SHRNUTÍ</t>
  </si>
  <si>
    <t>Materiál
[Kč]</t>
  </si>
  <si>
    <t>Montážní práce
[Kč]</t>
  </si>
  <si>
    <t>Celkem
[Kč]</t>
  </si>
  <si>
    <t>Práce smola
[hod]</t>
  </si>
  <si>
    <t>Počet dní 
(2 osoby)</t>
  </si>
  <si>
    <t>Vytápění - podlahovka</t>
  </si>
  <si>
    <t>Technická místnost Vz/vo</t>
  </si>
  <si>
    <t>Technická místnost Ze/vo</t>
  </si>
  <si>
    <t>Technická místnost kompakt</t>
  </si>
  <si>
    <t>-</t>
  </si>
  <si>
    <t>Vytápění - pdl 1.NP + OT 2.NP</t>
  </si>
  <si>
    <t>Vytápění - OT</t>
  </si>
  <si>
    <t>m</t>
  </si>
  <si>
    <t>Splašková kanalizace:</t>
  </si>
  <si>
    <t>Potrubí polypropylen, odhlučněný systém vnitřní domovní kanalizace DN50; včetně kolen, redukcí, odboček, čistících kusů</t>
  </si>
  <si>
    <t>Potrubí polypropylen, odhlučněný systém vnitřní domovní kanalizace DN110; včetně kolen, redukcí, odboček, čistících kusů</t>
  </si>
  <si>
    <t>Rozvody pitné vody:</t>
  </si>
  <si>
    <t>Práce:</t>
  </si>
  <si>
    <t>Tlaková zkouška potrubí</t>
  </si>
  <si>
    <t>Přesun materiálu</t>
  </si>
  <si>
    <t>Trubka  pro instalaci pitné vody, vysokotlace zesíťovaný polyetylén (PE-Xa) D16/2,6i; včetně kolen, redukcí, T-kusů</t>
  </si>
  <si>
    <t>Propláchnutí a dezinfekce  rozvodů</t>
  </si>
  <si>
    <t>Montážní a těsnící materiál (objímkiy, svářečské pomůcky,…)</t>
  </si>
  <si>
    <t>kg</t>
  </si>
  <si>
    <t>Práce</t>
  </si>
  <si>
    <t>Spojovací, montážní a kompletační materiál</t>
  </si>
  <si>
    <t>Přesun hmot tonážní pro vnitřní kanalizace v objektech v do 24 m</t>
  </si>
  <si>
    <t>t</t>
  </si>
  <si>
    <t>Zkouška těsnosti potrubí kanalizace vodou</t>
  </si>
  <si>
    <t>Přesun a montáž materiálu</t>
  </si>
  <si>
    <t>Montáž nástěnného ventilátoru</t>
  </si>
  <si>
    <t xml:space="preserve">Spojovací a kompletační materiál </t>
  </si>
  <si>
    <t>Ostatní</t>
  </si>
  <si>
    <t>Zkouška chodu a zaregulování VZT zařízení</t>
  </si>
  <si>
    <t>DUOFIX konstrukce pro umyvadlo pro stojánkové baterie s podomítkovou funkční skřínkou a s podomítkovou zápachovou uzávěrkou (vč. 2 x nástěnka R 1/2",  Odpadní koleno 50 mm, Těsnění 44/32 mm, 2 závitové tyče M10 pro upevnění keramiky, upevňovací materiál, stavební souprava pro předstěnovou montáž)</t>
  </si>
  <si>
    <t>Krycí deska pro umyvadlové armatury s podomítkovou funkční skřínkou
 a s podomítkovou zápachovou uzávěrkou</t>
  </si>
  <si>
    <t>tlumící těsnění</t>
  </si>
  <si>
    <t>Zařizovací předměty (dle požadavků architekta):</t>
  </si>
  <si>
    <t>Demontáže</t>
  </si>
  <si>
    <t>Dopojení stávajících zařizovacích předmětů na nové stoupací potrubí</t>
  </si>
  <si>
    <t>Napojení nových potrubí na stávající domovní ležaté rozvody v 1.PP</t>
  </si>
  <si>
    <t xml:space="preserve">Napojení nové kanalizace na stávající stoupačku </t>
  </si>
  <si>
    <t>OBJEKT: SSHR Šeříkova</t>
  </si>
  <si>
    <t>Měděné potrubí 15x1,0 spojované lisovanými tvarovkami</t>
  </si>
  <si>
    <t>Zkouška těsnosti topného systému</t>
  </si>
  <si>
    <t>Kulový kohout 1/2"</t>
  </si>
  <si>
    <t>Potrubí</t>
  </si>
  <si>
    <t>Otopná tělesa</t>
  </si>
  <si>
    <t>PVC Hlavice ∅110 HL810</t>
  </si>
  <si>
    <t xml:space="preserve">Průchodka střechou </t>
  </si>
  <si>
    <t>Rohové šroubení DN 10 (dle požadavků architekta)</t>
  </si>
  <si>
    <t>Rohový ventil DN 10  (dle požadavků architekta)</t>
  </si>
  <si>
    <t>Kulový uzávěr 1/2"</t>
  </si>
  <si>
    <t>jednotková cena [Kč]</t>
  </si>
  <si>
    <t>Demontáž stávajícího připojovacího potrubí do DN 50 s vysekáním ze zdi</t>
  </si>
  <si>
    <t>Demontáž stávajícího stoupacího potřubí  s vysekáním ze zdi</t>
  </si>
  <si>
    <t>Demontáž stávajících zařizovacích předmětů, vč. přesunu hmot</t>
  </si>
  <si>
    <t>Trubka  pro instalaci pitné vody, vysokotlace zesíťovaný polyetylén (PE-Xa) D20/2,9i; včetně kolen, redukcí, T-kusů</t>
  </si>
  <si>
    <t>Demontáž stávajícího stoupacího potrubí do DN110 s vysekáním ze zdi</t>
  </si>
  <si>
    <t>Demontáž stávajícího připojovacího potřubí do DN 110  s vysekáním ze zdi</t>
  </si>
  <si>
    <t>Cena celkem</t>
  </si>
  <si>
    <t>Termostatická sprchová baterie - přesný typ dle požadavku architekta</t>
  </si>
  <si>
    <t>Demontáž stávajícího stoupacího potrubí  do DN 15-32</t>
  </si>
  <si>
    <t>Protidešťová žaluzie (např. LG 100 ED)</t>
  </si>
  <si>
    <t>KS</t>
  </si>
  <si>
    <t>Spiro 100</t>
  </si>
  <si>
    <t>Demontáže a bourací práce</t>
  </si>
  <si>
    <t>SSHR Šeříkova</t>
  </si>
  <si>
    <t>Nástěnka 1/2"</t>
  </si>
  <si>
    <t>Sada pro připevnění pisoáru</t>
  </si>
  <si>
    <t>m2</t>
  </si>
  <si>
    <t>Vybourání otvorů ve stropu dřevěném trámovém</t>
  </si>
  <si>
    <t>Vybourání otvorů ve zdivu cihelném</t>
  </si>
  <si>
    <t>Pisoár s vnitřním přívodem, bílý - konkrétní typ bude upřesněn dle požadavku architekta</t>
  </si>
  <si>
    <t>Závěsné konstrukce pro vedení v 1.PP</t>
  </si>
  <si>
    <t xml:space="preserve">Umyvadlová bezdotyková baterie </t>
  </si>
  <si>
    <t>Umyvadlo designové série</t>
  </si>
  <si>
    <t>nádržka DUOFIX prvek pro závěsné WC (vč. trubkové chráničky pro přívod vody, splachovacího kolena, ochranné zátky,  krytu pro hrubou montáž pro servisní otvor, Soupravy pro připojení WC, o 90 mm - Odpadní koleno pro WC, PE-HD, o 90 mm - Přechodka, PE-HD, o 90/110 mm - 2 závitové tyče M12 pro upevnění keramiky)</t>
  </si>
  <si>
    <t xml:space="preserve">Pisoár -  odsávací urinál, s vnitřním přívodem vody, elektronické řízení splachování 230 v, s muškou </t>
  </si>
  <si>
    <t>Duofix prvek pro pisoár, skryté ovládání (vč. Uzavíracího a regulačního ventilu, propojovací trubky a svorky pro připojení elektřiny -  Připojovací trubka mezi přívodem o 32 mm a pisoárem, s těsněním k pisoáru - Redukované odpadní koleno PE-HD o 63/57 mm na o 50/44 mm - 2 závitové tyče M8 pro upevnění pisoáru - Kryt pro hrubou montáž s víkem - Upevňovací materiál</t>
  </si>
  <si>
    <t xml:space="preserve">Ovládání splachování pisoáru </t>
  </si>
  <si>
    <t>Sprchový Duofix - prvek pro sprchu s odtokem ve stěně</t>
  </si>
  <si>
    <t>Izolace trubek PE-Xa: Termoizolační trubice z pěnového polyetylenu s uzavřenou buněčnou strukturou 16/13</t>
  </si>
  <si>
    <t>Izolace trubek PE-Xa: Termoizolační trubice z pěnového polyetylenu s uzavřenou buněčnou strukturou 20/13</t>
  </si>
  <si>
    <t>Trubkové otopné trěleso designové, dle požadavku architekta/450x950</t>
  </si>
  <si>
    <t>Ovládací tlačítko (dle požadavků architekta)</t>
  </si>
  <si>
    <t>Závěsný klozet, hluboké splachování, včetně upevnění (dle požadavků architekta)</t>
  </si>
  <si>
    <t>Tlakový splachovač (dle požadavků architekta)</t>
  </si>
  <si>
    <t xml:space="preserve">Vodicí dvoušroubová objímka s vrutem a tlumící vložkou 32-40 mm </t>
  </si>
  <si>
    <t>Nástěnný ventilátor krytí IPX5, určen do zóny 1, s hydrostatem</t>
  </si>
  <si>
    <t>Nástěnný ventilátor krytí IPX5, určen do zóny 1, s doběhovým relé</t>
  </si>
  <si>
    <t>Montáž VZT potrubí</t>
  </si>
  <si>
    <t>Montáž</t>
  </si>
  <si>
    <t>os 45° 100</t>
  </si>
  <si>
    <t>OBJ 100/100</t>
  </si>
  <si>
    <t>talířový ventil KK100</t>
  </si>
  <si>
    <t xml:space="preserve">Diagonální ventiláto do kruhového potrubí </t>
  </si>
  <si>
    <t>SONO 100</t>
  </si>
  <si>
    <t>Naceněný výkaz výměr: VZDUCHOTECHNIKA</t>
  </si>
  <si>
    <t>Naceněný výkaz výměr: VYTÁPĚNÍ</t>
  </si>
  <si>
    <t>Trubkové otopné trěleso designové, dle požadavku architekta/450x1300</t>
  </si>
  <si>
    <t>Trubkové otopné trěleso designové, dle požadavku architekta/450x1850</t>
  </si>
  <si>
    <t>Izolace trubek PE-Xa: Termoizolační trubice z pěnového polyetylenu s uzavřenou buněčnou strukturou 25/13</t>
  </si>
  <si>
    <t>Měděné potrubí 18x1,0 spojované lisovanými tvarovkami</t>
  </si>
  <si>
    <t>Trubka  pro instalaci pitné vody, vysokotlace zesíťovaný polyetylén (PE-Xa) D25/3,7i; včetně kolen, redukcí, T-kusů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</si>
</sst>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&quot;Kč&quot;"/>
    <numFmt numFmtId="165" formatCode="0.0"/>
    <numFmt numFmtId="166" formatCode="#,##0.00\ &quot;Kč&quot;"/>
  </numFmts>
  <fonts count="9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6"/>
      <name val="Calibri"/>
      <family val="2"/>
      <charset val="238"/>
    </font>
    <font>
      <b/>
      <u/>
      <sz val="13"/>
      <name val="Calibri"/>
      <family val="2"/>
      <charset val="238"/>
    </font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AEAEA"/>
        <bgColor indexed="64"/>
      </patternFill>
    </fill>
  </fills>
  <borders count="2">
    <border>
      <left/>
      <right/>
      <top/>
      <bottom/>
      <diagonal/>
    </border>
    <border>
      <left style="thin">
        <color rgb="FFEAEAEA"/>
      </left>
      <right style="thin">
        <color rgb="FFEAEAEA"/>
      </right>
      <top style="thin">
        <color rgb="FFEAEAEA"/>
      </top>
      <bottom style="thin">
        <color rgb="FFEAEAEA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75">
    <xf numFmtId="0" fontId="2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9" fontId="2" fillId="2" borderId="0" xfId="1" applyFont="1" applyFill="1" applyBorder="1"/>
    <xf numFmtId="164" fontId="2" fillId="0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4" borderId="0" xfId="0" applyFont="1" applyFill="1" applyBorder="1"/>
    <xf numFmtId="0" fontId="2" fillId="4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9" fontId="2" fillId="0" borderId="0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6" fillId="0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center"/>
    </xf>
    <xf numFmtId="164" fontId="2" fillId="6" borderId="0" xfId="0" applyNumberFormat="1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/>
    <xf numFmtId="0" fontId="0" fillId="0" borderId="0" xfId="0" applyBorder="1" applyProtection="1"/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4" fontId="2" fillId="0" borderId="0" xfId="0" applyNumberFormat="1" applyFont="1" applyFill="1" applyBorder="1"/>
    <xf numFmtId="0" fontId="2" fillId="0" borderId="1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2" fillId="0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2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8" fillId="0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wrapText="1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vertical="top" wrapText="1"/>
    </xf>
    <xf numFmtId="0" fontId="2" fillId="5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2" fillId="5" borderId="0" xfId="0" applyFont="1" applyFill="1" applyBorder="1" applyAlignment="1">
      <alignment horizontal="center"/>
    </xf>
    <xf numFmtId="165" fontId="2" fillId="6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1" fontId="8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1" fontId="8" fillId="6" borderId="0" xfId="0" applyNumberFormat="1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166" fontId="2" fillId="0" borderId="0" xfId="0" applyNumberFormat="1" applyFont="1" applyFill="1" applyBorder="1"/>
    <xf numFmtId="166" fontId="2" fillId="0" borderId="0" xfId="0" applyNumberFormat="1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/>
    </xf>
    <xf numFmtId="0" fontId="0" fillId="0" borderId="0" xfId="0" applyFill="1" applyBorder="1"/>
    <xf numFmtId="0" fontId="2" fillId="6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</cellXfs>
  <cellStyles count="3">
    <cellStyle name="Normální" xfId="0" builtinId="0"/>
    <cellStyle name="Normální 2" xfId="2"/>
    <cellStyle name="Procenta" xfId="1" builtinId="5"/>
  </cellStyles>
  <dxfs count="0"/>
  <tableStyles count="0" defaultTableStyle="TableStyleMedium9" defaultPivotStyle="PivotStyleLight16"/>
  <colors>
    <mruColors>
      <color rgb="FFEAEAE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view="pageBreakPreview" zoomScale="115" zoomScaleNormal="100" zoomScaleSheetLayoutView="115" workbookViewId="0">
      <selection activeCell="A2" sqref="A2"/>
    </sheetView>
  </sheetViews>
  <sheetFormatPr defaultRowHeight="14.4" x14ac:dyDescent="0.3"/>
  <cols>
    <col min="1" max="1" width="27" customWidth="1"/>
    <col min="2" max="2" width="12.5546875" customWidth="1"/>
    <col min="3" max="3" width="16" customWidth="1"/>
    <col min="4" max="4" width="12.33203125" customWidth="1"/>
    <col min="7" max="7" width="14.88671875" customWidth="1"/>
    <col min="8" max="8" width="12.109375" customWidth="1"/>
    <col min="10" max="10" width="10.88671875" customWidth="1"/>
  </cols>
  <sheetData>
    <row r="1" spans="1:10" ht="21" x14ac:dyDescent="0.4">
      <c r="A1" s="21" t="s">
        <v>38</v>
      </c>
    </row>
    <row r="2" spans="1:10" x14ac:dyDescent="0.3">
      <c r="A2" s="37" t="s">
        <v>81</v>
      </c>
    </row>
    <row r="3" spans="1:10" ht="15.75" customHeight="1" x14ac:dyDescent="0.3"/>
    <row r="4" spans="1:10" s="28" customFormat="1" ht="28.8" x14ac:dyDescent="0.3">
      <c r="A4" s="8" t="s">
        <v>34</v>
      </c>
      <c r="B4" s="14" t="s">
        <v>39</v>
      </c>
      <c r="C4" s="14" t="s">
        <v>40</v>
      </c>
      <c r="D4" s="14" t="s">
        <v>41</v>
      </c>
      <c r="G4" s="14" t="s">
        <v>42</v>
      </c>
      <c r="H4" s="14" t="s">
        <v>43</v>
      </c>
    </row>
    <row r="5" spans="1:10" x14ac:dyDescent="0.3">
      <c r="A5" s="11" t="s">
        <v>35</v>
      </c>
      <c r="B5" s="4" t="e">
        <f>#REF!</f>
        <v>#REF!</v>
      </c>
      <c r="C5" s="4" t="e">
        <f>#REF!</f>
        <v>#REF!</v>
      </c>
      <c r="D5" s="4" t="e">
        <f>C5+B5</f>
        <v>#REF!</v>
      </c>
      <c r="G5" s="2" t="e">
        <f>#REF!</f>
        <v>#REF!</v>
      </c>
      <c r="H5" s="2" t="e">
        <f>G5/8/2</f>
        <v>#REF!</v>
      </c>
    </row>
    <row r="6" spans="1:10" s="28" customFormat="1" x14ac:dyDescent="0.3">
      <c r="A6" s="11"/>
      <c r="B6" s="4"/>
      <c r="C6" s="4"/>
      <c r="D6" s="4"/>
      <c r="G6" s="2"/>
      <c r="H6" s="2"/>
    </row>
    <row r="7" spans="1:10" x14ac:dyDescent="0.3">
      <c r="A7" s="11" t="s">
        <v>44</v>
      </c>
      <c r="B7" s="4" t="e">
        <f>'VYTÁPĚNÍ '!#REF!</f>
        <v>#REF!</v>
      </c>
      <c r="C7" s="4" t="e">
        <f>'VYTÁPĚNÍ '!#REF!</f>
        <v>#REF!</v>
      </c>
      <c r="D7" s="4" t="e">
        <f>'VYTÁPĚNÍ '!#REF!</f>
        <v>#REF!</v>
      </c>
      <c r="G7" s="2" t="e">
        <f>'VYTÁPĚNÍ '!#REF!</f>
        <v>#REF!</v>
      </c>
      <c r="H7" s="2" t="e">
        <f t="shared" ref="H7:H12" si="0">G7/8/2</f>
        <v>#REF!</v>
      </c>
      <c r="J7" s="32"/>
    </row>
    <row r="8" spans="1:10" s="28" customFormat="1" x14ac:dyDescent="0.3">
      <c r="A8" s="11" t="s">
        <v>50</v>
      </c>
      <c r="B8" s="4" t="e">
        <f>#REF!</f>
        <v>#REF!</v>
      </c>
      <c r="C8" s="4" t="e">
        <f>#REF!</f>
        <v>#REF!</v>
      </c>
      <c r="D8" s="4" t="e">
        <f>#REF!</f>
        <v>#REF!</v>
      </c>
      <c r="G8" s="2" t="e">
        <f>#REF!</f>
        <v>#REF!</v>
      </c>
      <c r="H8" s="2" t="e">
        <f>G8/8/2</f>
        <v>#REF!</v>
      </c>
    </row>
    <row r="9" spans="1:10" s="28" customFormat="1" x14ac:dyDescent="0.3">
      <c r="A9" s="11" t="s">
        <v>49</v>
      </c>
      <c r="B9" s="4" t="e">
        <f>#REF!</f>
        <v>#REF!</v>
      </c>
      <c r="C9" s="4" t="e">
        <f>#REF!</f>
        <v>#REF!</v>
      </c>
      <c r="D9" s="4" t="e">
        <f>#REF!</f>
        <v>#REF!</v>
      </c>
      <c r="G9" s="2" t="e">
        <f>#REF!</f>
        <v>#REF!</v>
      </c>
      <c r="H9" s="2" t="e">
        <f>G9/8/2</f>
        <v>#REF!</v>
      </c>
    </row>
    <row r="10" spans="1:10" s="28" customFormat="1" x14ac:dyDescent="0.3">
      <c r="A10" s="11"/>
      <c r="B10" s="4"/>
      <c r="C10" s="4"/>
      <c r="D10" s="4"/>
      <c r="G10" s="2"/>
      <c r="H10" s="2"/>
    </row>
    <row r="11" spans="1:10" x14ac:dyDescent="0.3">
      <c r="A11" s="11" t="s">
        <v>36</v>
      </c>
      <c r="B11" s="4">
        <f>KANALIZACE!H42</f>
        <v>0</v>
      </c>
      <c r="C11" s="4">
        <f>KANALIZACE!H45</f>
        <v>0</v>
      </c>
      <c r="D11" s="4">
        <f>C11+B11</f>
        <v>0</v>
      </c>
      <c r="G11" s="2">
        <f>KANALIZACE!C45</f>
        <v>0</v>
      </c>
      <c r="H11" s="2">
        <f t="shared" si="0"/>
        <v>0</v>
      </c>
    </row>
    <row r="12" spans="1:10" x14ac:dyDescent="0.3">
      <c r="A12" s="11" t="s">
        <v>37</v>
      </c>
      <c r="B12" s="4">
        <f>VODOVOD!H67</f>
        <v>0</v>
      </c>
      <c r="C12" s="4">
        <f>VODOVOD!H70</f>
        <v>0</v>
      </c>
      <c r="D12" s="4">
        <f>C12+B12</f>
        <v>0</v>
      </c>
      <c r="G12" s="2">
        <f>VODOVOD!C70</f>
        <v>0</v>
      </c>
      <c r="H12" s="2">
        <f t="shared" si="0"/>
        <v>0</v>
      </c>
    </row>
    <row r="13" spans="1:10" s="28" customFormat="1" x14ac:dyDescent="0.3">
      <c r="A13" s="11"/>
      <c r="B13" s="4"/>
      <c r="C13" s="4"/>
      <c r="D13" s="4"/>
      <c r="G13" s="2"/>
      <c r="H13" s="2"/>
    </row>
    <row r="14" spans="1:10" s="28" customFormat="1" x14ac:dyDescent="0.3">
      <c r="A14" s="11" t="s">
        <v>45</v>
      </c>
      <c r="B14" s="4" t="e">
        <f>#REF!</f>
        <v>#REF!</v>
      </c>
      <c r="C14" s="34" t="s">
        <v>48</v>
      </c>
      <c r="D14" s="4" t="e">
        <f>B14</f>
        <v>#REF!</v>
      </c>
      <c r="G14" s="2"/>
      <c r="H14" s="2"/>
    </row>
    <row r="15" spans="1:10" s="28" customFormat="1" x14ac:dyDescent="0.3">
      <c r="A15" s="11" t="s">
        <v>46</v>
      </c>
      <c r="B15" s="4" t="e">
        <f>#REF!</f>
        <v>#REF!</v>
      </c>
      <c r="C15" s="34" t="s">
        <v>48</v>
      </c>
      <c r="D15" s="4" t="e">
        <f>#REF!</f>
        <v>#REF!</v>
      </c>
      <c r="G15" s="2"/>
      <c r="H15" s="2"/>
    </row>
    <row r="16" spans="1:10" s="28" customFormat="1" x14ac:dyDescent="0.3">
      <c r="A16" s="11" t="s">
        <v>47</v>
      </c>
      <c r="B16" s="4" t="e">
        <f>#REF!</f>
        <v>#REF!</v>
      </c>
      <c r="C16" s="34" t="s">
        <v>48</v>
      </c>
      <c r="D16" s="4" t="e">
        <f>#REF!</f>
        <v>#REF!</v>
      </c>
      <c r="G16" s="2"/>
      <c r="H16" s="2"/>
    </row>
    <row r="17" spans="1:4" x14ac:dyDescent="0.3">
      <c r="B17" s="28"/>
      <c r="C17" s="28"/>
      <c r="D17" s="28"/>
    </row>
    <row r="22" spans="1:4" x14ac:dyDescent="0.3">
      <c r="A22" s="11"/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4"/>
  <sheetViews>
    <sheetView topLeftCell="A3" zoomScaleNormal="100" zoomScaleSheetLayoutView="100" workbookViewId="0">
      <selection activeCell="E16" sqref="E16:F38"/>
    </sheetView>
  </sheetViews>
  <sheetFormatPr defaultColWidth="9.109375" defaultRowHeight="14.4" x14ac:dyDescent="0.3"/>
  <cols>
    <col min="1" max="1" width="46.44140625" style="28" customWidth="1"/>
    <col min="2" max="2" width="6.88671875" style="28" customWidth="1"/>
    <col min="3" max="4" width="8" style="28" customWidth="1"/>
    <col min="5" max="5" width="16.6640625" style="28" customWidth="1"/>
    <col min="6" max="6" width="12.88671875" style="28" customWidth="1"/>
    <col min="7" max="7" width="9.109375" style="28"/>
    <col min="8" max="8" width="5" style="8" customWidth="1"/>
    <col min="9" max="9" width="13.88671875" style="28" customWidth="1"/>
    <col min="10" max="10" width="17.109375" style="28" customWidth="1"/>
    <col min="11" max="16384" width="9.109375" style="28"/>
  </cols>
  <sheetData>
    <row r="1" spans="1:10" ht="21" x14ac:dyDescent="0.4">
      <c r="A1" s="21" t="s">
        <v>138</v>
      </c>
    </row>
    <row r="2" spans="1:10" x14ac:dyDescent="0.3">
      <c r="A2" s="11" t="str">
        <f>SHRNUTÍ!$A$2</f>
        <v>OBJEKT: SSHR Šeříkova</v>
      </c>
    </row>
    <row r="4" spans="1:10" hidden="1" x14ac:dyDescent="0.3">
      <c r="A4" s="6" t="s">
        <v>14</v>
      </c>
      <c r="B4" s="6"/>
      <c r="C4" s="7" t="s">
        <v>15</v>
      </c>
    </row>
    <row r="5" spans="1:10" hidden="1" x14ac:dyDescent="0.3">
      <c r="A5" s="28" t="s">
        <v>21</v>
      </c>
      <c r="B5" s="5">
        <v>1</v>
      </c>
      <c r="C5" s="3">
        <v>0</v>
      </c>
    </row>
    <row r="6" spans="1:10" hidden="1" x14ac:dyDescent="0.3">
      <c r="A6" s="28" t="s">
        <v>22</v>
      </c>
      <c r="B6" s="5">
        <v>2</v>
      </c>
      <c r="C6" s="3">
        <v>0</v>
      </c>
    </row>
    <row r="7" spans="1:10" hidden="1" x14ac:dyDescent="0.3">
      <c r="A7" s="28" t="s">
        <v>23</v>
      </c>
      <c r="B7" s="5">
        <v>3</v>
      </c>
      <c r="C7" s="3">
        <v>0</v>
      </c>
    </row>
    <row r="8" spans="1:10" hidden="1" x14ac:dyDescent="0.3">
      <c r="A8" s="28" t="s">
        <v>30</v>
      </c>
      <c r="B8" s="5">
        <v>4</v>
      </c>
      <c r="C8" s="3">
        <v>0</v>
      </c>
    </row>
    <row r="9" spans="1:10" hidden="1" x14ac:dyDescent="0.3">
      <c r="A9" s="28" t="s">
        <v>16</v>
      </c>
      <c r="B9" s="5">
        <v>5</v>
      </c>
      <c r="C9" s="3">
        <v>0</v>
      </c>
    </row>
    <row r="10" spans="1:10" hidden="1" x14ac:dyDescent="0.3">
      <c r="A10" s="28" t="s">
        <v>16</v>
      </c>
      <c r="B10" s="5">
        <v>6</v>
      </c>
      <c r="C10" s="3">
        <v>0</v>
      </c>
    </row>
    <row r="11" spans="1:10" hidden="1" x14ac:dyDescent="0.3">
      <c r="A11" s="11" t="s">
        <v>18</v>
      </c>
      <c r="B11" s="5">
        <v>7</v>
      </c>
      <c r="C11" s="3">
        <v>0</v>
      </c>
    </row>
    <row r="12" spans="1:10" hidden="1" x14ac:dyDescent="0.3">
      <c r="A12" s="6"/>
      <c r="B12" s="6"/>
      <c r="C12" s="6"/>
    </row>
    <row r="13" spans="1:10" hidden="1" x14ac:dyDescent="0.3"/>
    <row r="14" spans="1:10" ht="28.8" x14ac:dyDescent="0.3">
      <c r="A14" s="12" t="s">
        <v>0</v>
      </c>
      <c r="B14" s="13" t="s">
        <v>1</v>
      </c>
      <c r="C14" s="14" t="s">
        <v>2</v>
      </c>
      <c r="D14" s="15" t="s">
        <v>9</v>
      </c>
      <c r="E14" s="14" t="s">
        <v>92</v>
      </c>
      <c r="F14" s="15" t="s">
        <v>4</v>
      </c>
      <c r="G14" s="2"/>
      <c r="H14" s="9"/>
      <c r="I14" s="2"/>
      <c r="J14" s="2"/>
    </row>
    <row r="15" spans="1:10" ht="17.399999999999999" x14ac:dyDescent="0.35">
      <c r="A15" s="39" t="s">
        <v>77</v>
      </c>
      <c r="B15" s="13"/>
      <c r="C15" s="14"/>
      <c r="D15" s="15"/>
      <c r="E15" s="2"/>
      <c r="F15" s="2"/>
      <c r="G15" s="2"/>
      <c r="H15" s="9"/>
      <c r="I15" s="2"/>
      <c r="J15" s="2"/>
    </row>
    <row r="16" spans="1:10" x14ac:dyDescent="0.3">
      <c r="A16" s="58" t="s">
        <v>101</v>
      </c>
      <c r="B16" s="49" t="s">
        <v>10</v>
      </c>
      <c r="C16" s="49">
        <v>43</v>
      </c>
      <c r="D16" s="51">
        <v>4</v>
      </c>
      <c r="E16" s="4"/>
      <c r="F16" s="4"/>
      <c r="G16" s="2"/>
      <c r="H16" s="9"/>
      <c r="I16" s="2"/>
      <c r="J16" s="2"/>
    </row>
    <row r="17" spans="1:10" x14ac:dyDescent="0.3">
      <c r="A17" s="38" t="s">
        <v>110</v>
      </c>
      <c r="B17" s="49" t="s">
        <v>109</v>
      </c>
      <c r="C17" s="49">
        <v>0.3</v>
      </c>
      <c r="D17" s="63">
        <v>0</v>
      </c>
      <c r="E17" s="69"/>
      <c r="F17" s="69"/>
      <c r="G17" s="2"/>
      <c r="H17" s="9"/>
      <c r="I17" s="2"/>
      <c r="J17" s="2"/>
    </row>
    <row r="18" spans="1:10" x14ac:dyDescent="0.3">
      <c r="A18" s="38"/>
      <c r="B18" s="38"/>
      <c r="C18" s="38"/>
      <c r="D18" s="38"/>
      <c r="E18" s="68"/>
      <c r="F18" s="68"/>
      <c r="G18" s="2"/>
      <c r="H18" s="9"/>
      <c r="I18" s="2"/>
      <c r="J18" s="2"/>
    </row>
    <row r="19" spans="1:10" ht="17.399999999999999" x14ac:dyDescent="0.35">
      <c r="A19" s="39" t="s">
        <v>85</v>
      </c>
      <c r="B19" s="13"/>
      <c r="C19" s="14"/>
      <c r="D19" s="15"/>
      <c r="E19" s="4"/>
      <c r="F19" s="4"/>
      <c r="G19" s="2"/>
      <c r="H19" s="9"/>
      <c r="I19" s="2"/>
      <c r="J19" s="2"/>
    </row>
    <row r="20" spans="1:10" ht="28.8" x14ac:dyDescent="0.3">
      <c r="A20" s="38" t="s">
        <v>82</v>
      </c>
      <c r="B20" s="49" t="s">
        <v>10</v>
      </c>
      <c r="C20" s="49">
        <v>38</v>
      </c>
      <c r="D20" s="63">
        <v>5</v>
      </c>
      <c r="E20" s="65"/>
      <c r="F20" s="65"/>
      <c r="G20" s="2"/>
      <c r="H20" s="9"/>
      <c r="I20" s="2"/>
      <c r="J20" s="2"/>
    </row>
    <row r="21" spans="1:10" ht="28.8" x14ac:dyDescent="0.3">
      <c r="A21" s="38" t="s">
        <v>142</v>
      </c>
      <c r="B21" s="54" t="s">
        <v>10</v>
      </c>
      <c r="C21" s="54">
        <v>17</v>
      </c>
      <c r="D21" s="72">
        <v>2</v>
      </c>
      <c r="E21" s="65"/>
      <c r="F21" s="65"/>
      <c r="G21" s="2"/>
      <c r="H21" s="9"/>
      <c r="I21" s="2"/>
      <c r="J21" s="2"/>
    </row>
    <row r="22" spans="1:10" x14ac:dyDescent="0.3">
      <c r="A22" s="38"/>
      <c r="B22" s="2"/>
      <c r="C22" s="2"/>
      <c r="D22" s="2"/>
      <c r="E22" s="4"/>
      <c r="F22" s="4"/>
      <c r="G22" s="2"/>
      <c r="H22" s="9"/>
      <c r="I22" s="2"/>
      <c r="J22" s="2"/>
    </row>
    <row r="23" spans="1:10" ht="28.8" x14ac:dyDescent="0.3">
      <c r="A23" s="60" t="s">
        <v>79</v>
      </c>
      <c r="B23" s="49" t="s">
        <v>5</v>
      </c>
      <c r="C23" s="49">
        <v>2</v>
      </c>
      <c r="D23" s="63">
        <v>0</v>
      </c>
      <c r="E23" s="65"/>
      <c r="F23" s="65"/>
      <c r="G23" s="2"/>
      <c r="H23" s="9"/>
      <c r="I23" s="2"/>
      <c r="J23" s="2"/>
    </row>
    <row r="24" spans="1:10" x14ac:dyDescent="0.3">
      <c r="A24" s="60" t="s">
        <v>91</v>
      </c>
      <c r="B24" s="56" t="s">
        <v>5</v>
      </c>
      <c r="C24" s="56">
        <v>2</v>
      </c>
      <c r="D24" s="23">
        <v>0</v>
      </c>
      <c r="E24" s="4"/>
      <c r="F24" s="4"/>
      <c r="G24" s="2"/>
      <c r="H24" s="9"/>
      <c r="I24" s="2"/>
      <c r="J24" s="2"/>
    </row>
    <row r="25" spans="1:10" x14ac:dyDescent="0.3">
      <c r="A25" s="60"/>
      <c r="B25" s="2"/>
      <c r="C25" s="2"/>
      <c r="D25" s="2"/>
      <c r="E25" s="4"/>
      <c r="F25" s="4"/>
      <c r="G25" s="2"/>
      <c r="H25" s="9"/>
      <c r="I25" s="2"/>
      <c r="J25" s="2"/>
    </row>
    <row r="26" spans="1:10" ht="17.399999999999999" x14ac:dyDescent="0.35">
      <c r="A26" s="39" t="s">
        <v>86</v>
      </c>
      <c r="B26" s="2"/>
      <c r="C26" s="2"/>
      <c r="D26" s="2"/>
      <c r="E26" s="4"/>
      <c r="F26" s="4"/>
      <c r="G26" s="2"/>
      <c r="H26" s="9"/>
      <c r="I26" s="2"/>
      <c r="J26" s="2"/>
    </row>
    <row r="27" spans="1:10" ht="28.8" x14ac:dyDescent="0.3">
      <c r="A27" s="38" t="s">
        <v>123</v>
      </c>
      <c r="B27" s="56" t="s">
        <v>5</v>
      </c>
      <c r="C27" s="56">
        <v>6</v>
      </c>
      <c r="D27" s="23">
        <v>0</v>
      </c>
      <c r="E27" s="4"/>
      <c r="F27" s="4"/>
      <c r="G27" s="2"/>
      <c r="H27" s="9"/>
      <c r="I27" s="2"/>
      <c r="J27" s="2"/>
    </row>
    <row r="28" spans="1:10" ht="28.8" x14ac:dyDescent="0.3">
      <c r="A28" s="38" t="s">
        <v>139</v>
      </c>
      <c r="B28" s="56" t="s">
        <v>5</v>
      </c>
      <c r="C28" s="56">
        <v>3</v>
      </c>
      <c r="D28" s="23">
        <v>0</v>
      </c>
      <c r="E28" s="4"/>
      <c r="F28" s="4"/>
      <c r="G28" s="2"/>
      <c r="H28" s="9"/>
      <c r="I28" s="2"/>
      <c r="J28" s="2"/>
    </row>
    <row r="29" spans="1:10" ht="28.8" x14ac:dyDescent="0.3">
      <c r="A29" s="38" t="s">
        <v>140</v>
      </c>
      <c r="B29" s="56" t="s">
        <v>5</v>
      </c>
      <c r="C29" s="56">
        <v>1</v>
      </c>
      <c r="D29" s="23">
        <v>0</v>
      </c>
      <c r="E29" s="4"/>
      <c r="F29" s="4"/>
      <c r="G29" s="2"/>
      <c r="H29" s="9"/>
      <c r="I29" s="2"/>
      <c r="J29" s="2"/>
    </row>
    <row r="30" spans="1:10" x14ac:dyDescent="0.3">
      <c r="A30" s="28" t="s">
        <v>89</v>
      </c>
      <c r="B30" s="56" t="s">
        <v>5</v>
      </c>
      <c r="C30" s="56">
        <v>10</v>
      </c>
      <c r="D30" s="23">
        <v>0</v>
      </c>
      <c r="E30" s="4"/>
      <c r="F30" s="4"/>
      <c r="G30" s="2"/>
      <c r="H30" s="9"/>
      <c r="I30" s="2"/>
      <c r="J30" s="2"/>
    </row>
    <row r="31" spans="1:10" x14ac:dyDescent="0.3">
      <c r="A31" s="28" t="s">
        <v>90</v>
      </c>
      <c r="B31" s="56" t="s">
        <v>5</v>
      </c>
      <c r="C31" s="56">
        <v>10</v>
      </c>
      <c r="D31" s="23">
        <v>0</v>
      </c>
      <c r="E31" s="4"/>
      <c r="F31" s="4"/>
      <c r="G31" s="2"/>
      <c r="H31" s="9"/>
      <c r="I31" s="2"/>
      <c r="J31" s="2"/>
    </row>
    <row r="32" spans="1:10" x14ac:dyDescent="0.3">
      <c r="C32" s="2"/>
      <c r="D32" s="2"/>
      <c r="E32" s="4"/>
      <c r="F32" s="4"/>
      <c r="G32" s="2"/>
      <c r="H32" s="9"/>
      <c r="I32" s="2"/>
      <c r="J32" s="2"/>
    </row>
    <row r="33" spans="1:10" ht="17.399999999999999" x14ac:dyDescent="0.35">
      <c r="A33" s="39" t="s">
        <v>56</v>
      </c>
      <c r="C33" s="2"/>
      <c r="D33" s="2"/>
      <c r="E33" s="4"/>
      <c r="F33" s="4"/>
      <c r="G33" s="2"/>
      <c r="H33" s="9"/>
      <c r="I33" s="2"/>
      <c r="J33" s="2"/>
    </row>
    <row r="34" spans="1:10" x14ac:dyDescent="0.3">
      <c r="A34" s="26" t="s">
        <v>68</v>
      </c>
      <c r="B34" s="20" t="s">
        <v>31</v>
      </c>
      <c r="C34" s="20">
        <v>1</v>
      </c>
      <c r="D34" s="53">
        <v>0</v>
      </c>
      <c r="E34" s="4"/>
      <c r="F34" s="4"/>
      <c r="G34" s="2"/>
      <c r="H34" s="9"/>
      <c r="I34" s="2"/>
      <c r="J34" s="2"/>
    </row>
    <row r="35" spans="1:10" x14ac:dyDescent="0.3">
      <c r="A35" s="28" t="s">
        <v>83</v>
      </c>
      <c r="B35" s="20" t="s">
        <v>10</v>
      </c>
      <c r="C35" s="20">
        <f>C20</f>
        <v>38</v>
      </c>
      <c r="D35" s="53">
        <v>0</v>
      </c>
      <c r="E35" s="4"/>
      <c r="F35" s="4"/>
      <c r="G35" s="2"/>
      <c r="H35" s="9"/>
      <c r="I35" s="2"/>
      <c r="J35" s="2"/>
    </row>
    <row r="36" spans="1:10" x14ac:dyDescent="0.3">
      <c r="A36" s="28" t="s">
        <v>131</v>
      </c>
      <c r="B36" s="56" t="s">
        <v>31</v>
      </c>
      <c r="C36" s="56">
        <v>1</v>
      </c>
      <c r="D36" s="23">
        <v>0</v>
      </c>
      <c r="E36" s="4"/>
      <c r="F36" s="4"/>
      <c r="G36" s="2"/>
      <c r="H36" s="9"/>
      <c r="I36" s="2"/>
      <c r="J36" s="2"/>
    </row>
    <row r="37" spans="1:10" x14ac:dyDescent="0.3">
      <c r="C37" s="2"/>
      <c r="D37" s="2"/>
      <c r="E37" s="2"/>
      <c r="F37" s="2"/>
      <c r="G37" s="2"/>
      <c r="H37" s="9"/>
      <c r="I37" s="2"/>
      <c r="J37" s="2"/>
    </row>
    <row r="38" spans="1:10" x14ac:dyDescent="0.3">
      <c r="A38" s="8" t="s">
        <v>99</v>
      </c>
      <c r="B38" s="33"/>
      <c r="C38" s="33"/>
      <c r="D38" s="33"/>
      <c r="E38" s="4"/>
      <c r="F38" s="10"/>
      <c r="G38" s="2"/>
      <c r="H38" s="9"/>
      <c r="I38" s="2"/>
      <c r="J38" s="2"/>
    </row>
    <row r="39" spans="1:10" x14ac:dyDescent="0.3">
      <c r="C39" s="2"/>
      <c r="D39" s="2"/>
      <c r="E39" s="2"/>
      <c r="F39" s="2"/>
      <c r="G39" s="2"/>
      <c r="H39" s="9"/>
      <c r="I39" s="2"/>
      <c r="J39" s="2"/>
    </row>
    <row r="40" spans="1:10" x14ac:dyDescent="0.3">
      <c r="C40" s="2"/>
      <c r="D40" s="2"/>
      <c r="E40" s="2"/>
      <c r="F40" s="2"/>
      <c r="G40" s="2"/>
      <c r="H40" s="9"/>
      <c r="I40" s="2"/>
      <c r="J40" s="2"/>
    </row>
    <row r="41" spans="1:10" x14ac:dyDescent="0.3">
      <c r="C41" s="2"/>
      <c r="D41" s="2"/>
      <c r="E41" s="2"/>
      <c r="F41" s="2"/>
      <c r="G41" s="2"/>
      <c r="H41" s="9"/>
      <c r="I41" s="2"/>
      <c r="J41" s="2"/>
    </row>
    <row r="42" spans="1:10" x14ac:dyDescent="0.3">
      <c r="C42" s="2"/>
      <c r="D42" s="2"/>
      <c r="E42" s="2"/>
      <c r="F42" s="2"/>
      <c r="G42" s="2"/>
      <c r="H42" s="9"/>
      <c r="I42" s="2"/>
      <c r="J42" s="2"/>
    </row>
    <row r="43" spans="1:10" x14ac:dyDescent="0.3">
      <c r="C43" s="2"/>
      <c r="D43" s="2"/>
      <c r="E43" s="2"/>
      <c r="F43" s="2"/>
      <c r="G43" s="2"/>
      <c r="H43" s="9"/>
      <c r="I43" s="2"/>
      <c r="J43" s="2"/>
    </row>
    <row r="44" spans="1:10" x14ac:dyDescent="0.3">
      <c r="C44" s="2"/>
      <c r="D44" s="2"/>
      <c r="E44" s="2"/>
      <c r="F44" s="2"/>
      <c r="G44" s="2"/>
      <c r="H44" s="9"/>
      <c r="I44" s="2"/>
      <c r="J44" s="2"/>
    </row>
  </sheetData>
  <pageMargins left="0.7" right="0.7" top="0.78740157499999996" bottom="0.78740157499999996" header="0.3" footer="0.3"/>
  <pageSetup paperSize="9" scale="73" orientation="portrait" r:id="rId1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104"/>
  <sheetViews>
    <sheetView view="pageBreakPreview" topLeftCell="A46" zoomScaleNormal="100" zoomScaleSheetLayoutView="100" workbookViewId="0">
      <selection activeCell="F66" sqref="F66"/>
    </sheetView>
  </sheetViews>
  <sheetFormatPr defaultColWidth="8.88671875" defaultRowHeight="14.4" x14ac:dyDescent="0.3"/>
  <cols>
    <col min="1" max="1" width="50.77734375" style="27" customWidth="1"/>
    <col min="2" max="2" width="6.88671875" style="27" customWidth="1"/>
    <col min="3" max="3" width="8" style="27" customWidth="1"/>
    <col min="4" max="4" width="9.44140625" style="27" customWidth="1"/>
    <col min="5" max="5" width="12" style="27" customWidth="1"/>
    <col min="6" max="6" width="13" style="8" customWidth="1"/>
    <col min="7" max="7" width="13.88671875" style="27" customWidth="1"/>
    <col min="8" max="8" width="17.109375" style="27" customWidth="1"/>
    <col min="9" max="16384" width="8.88671875" style="27"/>
  </cols>
  <sheetData>
    <row r="1" spans="1:8" ht="21" x14ac:dyDescent="0.4">
      <c r="A1" s="21" t="s">
        <v>33</v>
      </c>
    </row>
    <row r="2" spans="1:8" x14ac:dyDescent="0.3">
      <c r="A2" s="11" t="str">
        <f>SHRNUTÍ!$A$2</f>
        <v>OBJEKT: SSHR Šeříkova</v>
      </c>
    </row>
    <row r="3" spans="1:8" x14ac:dyDescent="0.3">
      <c r="E3" s="28"/>
      <c r="G3" s="28"/>
      <c r="H3" s="28"/>
    </row>
    <row r="4" spans="1:8" hidden="1" x14ac:dyDescent="0.3">
      <c r="A4" s="6" t="s">
        <v>14</v>
      </c>
      <c r="B4" s="6"/>
      <c r="C4" s="7" t="s">
        <v>15</v>
      </c>
      <c r="E4" s="28"/>
      <c r="G4" s="28"/>
      <c r="H4" s="28"/>
    </row>
    <row r="5" spans="1:8" hidden="1" x14ac:dyDescent="0.3">
      <c r="A5" s="27" t="s">
        <v>24</v>
      </c>
      <c r="B5" s="5">
        <v>1</v>
      </c>
      <c r="C5" s="3">
        <v>0</v>
      </c>
      <c r="E5" s="28"/>
      <c r="G5" s="28"/>
      <c r="H5" s="28"/>
    </row>
    <row r="6" spans="1:8" hidden="1" x14ac:dyDescent="0.3">
      <c r="A6" s="27" t="s">
        <v>30</v>
      </c>
      <c r="B6" s="5">
        <v>2</v>
      </c>
      <c r="C6" s="3">
        <v>0</v>
      </c>
      <c r="E6" s="28"/>
      <c r="G6" s="28"/>
      <c r="H6" s="28"/>
    </row>
    <row r="7" spans="1:8" hidden="1" x14ac:dyDescent="0.3">
      <c r="A7" s="27" t="s">
        <v>16</v>
      </c>
      <c r="B7" s="5">
        <v>3</v>
      </c>
      <c r="C7" s="3">
        <v>0</v>
      </c>
      <c r="E7" s="28"/>
      <c r="G7" s="28"/>
      <c r="H7" s="28"/>
    </row>
    <row r="8" spans="1:8" hidden="1" x14ac:dyDescent="0.3">
      <c r="A8" s="27" t="s">
        <v>16</v>
      </c>
      <c r="B8" s="5">
        <v>4</v>
      </c>
      <c r="C8" s="3">
        <v>0</v>
      </c>
      <c r="E8" s="28"/>
      <c r="G8" s="28"/>
      <c r="H8" s="28"/>
    </row>
    <row r="9" spans="1:8" hidden="1" x14ac:dyDescent="0.3">
      <c r="A9" s="27" t="s">
        <v>16</v>
      </c>
      <c r="B9" s="5">
        <v>5</v>
      </c>
      <c r="C9" s="3">
        <v>0</v>
      </c>
      <c r="E9" s="28"/>
      <c r="G9" s="28"/>
      <c r="H9" s="28"/>
    </row>
    <row r="10" spans="1:8" hidden="1" x14ac:dyDescent="0.3">
      <c r="A10" s="27" t="s">
        <v>16</v>
      </c>
      <c r="B10" s="5">
        <v>6</v>
      </c>
      <c r="C10" s="3">
        <v>0</v>
      </c>
      <c r="E10" s="28"/>
      <c r="G10" s="28"/>
      <c r="H10" s="28"/>
    </row>
    <row r="11" spans="1:8" hidden="1" x14ac:dyDescent="0.3">
      <c r="A11" s="11" t="s">
        <v>18</v>
      </c>
      <c r="B11" s="5">
        <v>7</v>
      </c>
      <c r="C11" s="3">
        <v>0</v>
      </c>
      <c r="E11" s="28"/>
      <c r="G11" s="28"/>
      <c r="H11" s="28"/>
    </row>
    <row r="12" spans="1:8" hidden="1" x14ac:dyDescent="0.3">
      <c r="A12" s="6"/>
      <c r="B12" s="6"/>
      <c r="C12" s="6"/>
      <c r="E12" s="28"/>
      <c r="G12" s="28"/>
      <c r="H12" s="28"/>
    </row>
    <row r="13" spans="1:8" ht="28.8" x14ac:dyDescent="0.3">
      <c r="A13" s="12" t="s">
        <v>0</v>
      </c>
      <c r="B13" s="13" t="s">
        <v>1</v>
      </c>
      <c r="C13" s="14" t="s">
        <v>2</v>
      </c>
      <c r="D13" s="15" t="s">
        <v>9</v>
      </c>
      <c r="E13" s="14" t="s">
        <v>92</v>
      </c>
      <c r="F13" s="15" t="s">
        <v>4</v>
      </c>
      <c r="G13" s="14"/>
      <c r="H13" s="14"/>
    </row>
    <row r="14" spans="1:8" s="28" customFormat="1" ht="17.399999999999999" x14ac:dyDescent="0.35">
      <c r="A14" s="39" t="s">
        <v>77</v>
      </c>
      <c r="B14" s="13"/>
      <c r="C14" s="14"/>
      <c r="D14" s="15"/>
      <c r="E14" s="8"/>
      <c r="F14" s="8"/>
      <c r="G14" s="14"/>
      <c r="H14" s="14"/>
    </row>
    <row r="15" spans="1:8" s="28" customFormat="1" ht="28.8" x14ac:dyDescent="0.3">
      <c r="A15" s="67" t="s">
        <v>93</v>
      </c>
      <c r="B15" s="49" t="s">
        <v>10</v>
      </c>
      <c r="C15" s="49">
        <v>62</v>
      </c>
      <c r="D15" s="51">
        <v>5</v>
      </c>
      <c r="E15" s="73"/>
      <c r="F15" s="65"/>
      <c r="G15" s="14"/>
      <c r="H15" s="14"/>
    </row>
    <row r="16" spans="1:8" s="28" customFormat="1" x14ac:dyDescent="0.3">
      <c r="A16" s="67" t="s">
        <v>94</v>
      </c>
      <c r="B16" s="49" t="s">
        <v>10</v>
      </c>
      <c r="C16" s="49">
        <v>50</v>
      </c>
      <c r="D16" s="51">
        <v>4</v>
      </c>
      <c r="E16" s="4"/>
      <c r="F16" s="4"/>
      <c r="G16" s="14"/>
      <c r="H16" s="14"/>
    </row>
    <row r="17" spans="1:23" s="28" customFormat="1" ht="28.8" x14ac:dyDescent="0.3">
      <c r="A17" s="67" t="s">
        <v>95</v>
      </c>
      <c r="B17" s="49" t="s">
        <v>66</v>
      </c>
      <c r="C17" s="49">
        <v>0.4</v>
      </c>
      <c r="D17" s="51">
        <v>5.0000000000000001E-3</v>
      </c>
      <c r="E17" s="65"/>
      <c r="F17" s="65"/>
      <c r="G17" s="14"/>
      <c r="H17" s="14"/>
    </row>
    <row r="18" spans="1:23" s="28" customFormat="1" x14ac:dyDescent="0.3">
      <c r="A18" s="12"/>
      <c r="B18" s="45"/>
      <c r="C18" s="45"/>
      <c r="D18" s="59"/>
      <c r="E18" s="4"/>
      <c r="F18" s="4"/>
      <c r="G18" s="14"/>
      <c r="H18" s="14"/>
    </row>
    <row r="19" spans="1:23" ht="17.399999999999999" x14ac:dyDescent="0.35">
      <c r="A19" s="39" t="s">
        <v>55</v>
      </c>
      <c r="B19" s="45"/>
      <c r="C19" s="45"/>
      <c r="D19" s="59"/>
      <c r="E19" s="4"/>
      <c r="F19" s="4"/>
      <c r="G19" s="16"/>
      <c r="H19" s="4"/>
    </row>
    <row r="20" spans="1:23" ht="28.8" x14ac:dyDescent="0.3">
      <c r="A20" s="46" t="s">
        <v>59</v>
      </c>
      <c r="B20" s="49" t="s">
        <v>10</v>
      </c>
      <c r="C20" s="49">
        <v>62</v>
      </c>
      <c r="D20" s="51">
        <f>C20*0.15</f>
        <v>9.2999999999999989</v>
      </c>
      <c r="E20" s="65"/>
      <c r="F20" s="65"/>
      <c r="G20" s="16"/>
      <c r="H20" s="4"/>
    </row>
    <row r="21" spans="1:23" s="28" customFormat="1" ht="28.8" x14ac:dyDescent="0.3">
      <c r="A21" s="66" t="s">
        <v>96</v>
      </c>
      <c r="B21" s="49" t="s">
        <v>10</v>
      </c>
      <c r="C21" s="49">
        <f>63-C22</f>
        <v>28</v>
      </c>
      <c r="D21" s="51">
        <f>C21*0.15</f>
        <v>4.2</v>
      </c>
      <c r="E21" s="65"/>
      <c r="F21" s="65"/>
      <c r="G21" s="16"/>
      <c r="H21" s="4"/>
    </row>
    <row r="22" spans="1:23" s="28" customFormat="1" ht="28.8" x14ac:dyDescent="0.3">
      <c r="A22" s="74" t="s">
        <v>143</v>
      </c>
      <c r="B22" s="49" t="s">
        <v>10</v>
      </c>
      <c r="C22" s="49">
        <v>35</v>
      </c>
      <c r="D22" s="51">
        <f>C22*0.15</f>
        <v>5.25</v>
      </c>
      <c r="E22" s="65"/>
      <c r="F22" s="65"/>
      <c r="G22" s="16"/>
      <c r="H22" s="4"/>
    </row>
    <row r="23" spans="1:23" x14ac:dyDescent="0.3">
      <c r="E23" s="65"/>
      <c r="F23" s="65"/>
      <c r="G23" s="16"/>
      <c r="H23" s="4"/>
      <c r="I23" s="29"/>
      <c r="J23" s="29"/>
    </row>
    <row r="24" spans="1:23" ht="28.8" x14ac:dyDescent="0.3">
      <c r="A24" s="42" t="s">
        <v>121</v>
      </c>
      <c r="B24" s="49" t="s">
        <v>10</v>
      </c>
      <c r="C24" s="49">
        <f>C20</f>
        <v>62</v>
      </c>
      <c r="D24" s="51">
        <f>C24*0.15</f>
        <v>9.2999999999999989</v>
      </c>
      <c r="E24" s="65"/>
      <c r="F24" s="65"/>
      <c r="G24" s="16"/>
      <c r="H24" s="4"/>
      <c r="I24" s="29"/>
      <c r="J24" s="29"/>
    </row>
    <row r="25" spans="1:23" s="28" customFormat="1" ht="28.8" x14ac:dyDescent="0.3">
      <c r="A25" s="42" t="s">
        <v>122</v>
      </c>
      <c r="B25" s="49" t="s">
        <v>10</v>
      </c>
      <c r="C25" s="49">
        <f>C21</f>
        <v>28</v>
      </c>
      <c r="D25" s="51">
        <f>C25*0.15</f>
        <v>4.2</v>
      </c>
      <c r="E25" s="65"/>
      <c r="F25" s="65"/>
      <c r="G25" s="16"/>
      <c r="H25" s="4"/>
      <c r="I25" s="29"/>
      <c r="J25" s="29"/>
    </row>
    <row r="26" spans="1:23" s="28" customFormat="1" ht="28.8" x14ac:dyDescent="0.3">
      <c r="A26" s="42" t="s">
        <v>141</v>
      </c>
      <c r="B26" s="49" t="s">
        <v>10</v>
      </c>
      <c r="C26" s="49">
        <f>C22</f>
        <v>35</v>
      </c>
      <c r="D26" s="51">
        <f>C26*0.15</f>
        <v>5.25</v>
      </c>
      <c r="E26" s="65"/>
      <c r="F26" s="65"/>
      <c r="G26" s="16"/>
      <c r="H26" s="4"/>
      <c r="I26" s="29"/>
      <c r="J26" s="29"/>
    </row>
    <row r="27" spans="1:23" x14ac:dyDescent="0.3">
      <c r="A27" s="42"/>
      <c r="B27" s="44"/>
      <c r="C27" s="44"/>
      <c r="D27" s="44"/>
      <c r="E27" s="65"/>
      <c r="F27" s="65"/>
      <c r="G27" s="16"/>
      <c r="H27" s="4"/>
      <c r="R27" s="27">
        <v>2</v>
      </c>
      <c r="T27" s="27">
        <f t="shared" ref="T27" si="0">O27*$C27</f>
        <v>0</v>
      </c>
      <c r="U27" s="27">
        <f t="shared" ref="U27:W27" si="1">P27*$C27</f>
        <v>0</v>
      </c>
      <c r="V27" s="27">
        <f t="shared" si="1"/>
        <v>0</v>
      </c>
      <c r="W27" s="27">
        <f t="shared" si="1"/>
        <v>0</v>
      </c>
    </row>
    <row r="28" spans="1:23" s="28" customFormat="1" x14ac:dyDescent="0.3">
      <c r="A28" s="42" t="s">
        <v>84</v>
      </c>
      <c r="B28" s="41" t="s">
        <v>5</v>
      </c>
      <c r="C28" s="41">
        <v>6</v>
      </c>
      <c r="D28" s="50">
        <v>0</v>
      </c>
      <c r="E28" s="65"/>
      <c r="F28" s="65"/>
      <c r="G28" s="16"/>
      <c r="H28" s="4"/>
    </row>
    <row r="29" spans="1:23" s="28" customFormat="1" ht="28.8" x14ac:dyDescent="0.3">
      <c r="A29" s="42" t="s">
        <v>79</v>
      </c>
      <c r="B29" s="49" t="s">
        <v>5</v>
      </c>
      <c r="C29" s="41">
        <v>6</v>
      </c>
      <c r="D29" s="50">
        <v>0</v>
      </c>
      <c r="E29" s="65"/>
      <c r="F29" s="65"/>
      <c r="G29" s="16"/>
      <c r="H29" s="4"/>
    </row>
    <row r="30" spans="1:23" s="28" customFormat="1" ht="28.8" x14ac:dyDescent="0.3">
      <c r="A30" s="42" t="s">
        <v>78</v>
      </c>
      <c r="B30" s="49" t="s">
        <v>31</v>
      </c>
      <c r="C30" s="41">
        <v>1</v>
      </c>
      <c r="D30" s="50">
        <v>0</v>
      </c>
      <c r="E30" s="65"/>
      <c r="F30" s="65"/>
      <c r="G30" s="16"/>
      <c r="H30" s="4"/>
    </row>
    <row r="31" spans="1:23" s="28" customFormat="1" x14ac:dyDescent="0.3">
      <c r="A31" s="48"/>
      <c r="B31" s="45"/>
      <c r="C31" s="40"/>
      <c r="D31" s="40"/>
      <c r="E31" s="65"/>
      <c r="F31" s="65"/>
      <c r="G31" s="16"/>
      <c r="H31" s="4"/>
    </row>
    <row r="32" spans="1:23" s="28" customFormat="1" ht="17.399999999999999" x14ac:dyDescent="0.35">
      <c r="A32" s="39" t="s">
        <v>76</v>
      </c>
      <c r="B32" s="44"/>
      <c r="C32" s="44"/>
      <c r="D32" s="44"/>
      <c r="E32" s="65"/>
      <c r="F32" s="65"/>
      <c r="G32" s="16"/>
      <c r="H32" s="4"/>
    </row>
    <row r="33" spans="1:8" s="28" customFormat="1" x14ac:dyDescent="0.3">
      <c r="A33" s="55" t="s">
        <v>114</v>
      </c>
      <c r="B33" s="49" t="s">
        <v>5</v>
      </c>
      <c r="C33" s="49">
        <v>7</v>
      </c>
      <c r="D33" s="50">
        <v>0</v>
      </c>
      <c r="E33" s="65"/>
      <c r="F33" s="65"/>
      <c r="G33" s="16"/>
      <c r="H33" s="4"/>
    </row>
    <row r="34" spans="1:8" s="28" customFormat="1" x14ac:dyDescent="0.3">
      <c r="A34" s="42" t="s">
        <v>115</v>
      </c>
      <c r="B34" s="49" t="s">
        <v>5</v>
      </c>
      <c r="C34" s="49">
        <v>7</v>
      </c>
      <c r="D34" s="50">
        <v>0</v>
      </c>
      <c r="E34" s="65"/>
      <c r="F34" s="65"/>
      <c r="G34" s="16"/>
      <c r="H34" s="4"/>
    </row>
    <row r="35" spans="1:8" s="28" customFormat="1" ht="86.4" x14ac:dyDescent="0.3">
      <c r="A35" s="42" t="s">
        <v>73</v>
      </c>
      <c r="B35" s="49" t="s">
        <v>5</v>
      </c>
      <c r="C35" s="49">
        <v>7</v>
      </c>
      <c r="D35" s="50">
        <v>0</v>
      </c>
      <c r="E35" s="65"/>
      <c r="F35" s="65"/>
      <c r="G35" s="16"/>
      <c r="H35" s="4"/>
    </row>
    <row r="36" spans="1:8" s="28" customFormat="1" ht="43.2" x14ac:dyDescent="0.3">
      <c r="A36" s="42" t="s">
        <v>74</v>
      </c>
      <c r="B36" s="49" t="s">
        <v>5</v>
      </c>
      <c r="C36" s="49">
        <v>7</v>
      </c>
      <c r="D36" s="50">
        <v>0</v>
      </c>
      <c r="E36" s="65"/>
      <c r="F36" s="65"/>
      <c r="G36" s="16"/>
      <c r="H36" s="4"/>
    </row>
    <row r="37" spans="1:8" s="28" customFormat="1" x14ac:dyDescent="0.3">
      <c r="A37" s="42"/>
      <c r="B37" s="40"/>
      <c r="C37" s="40"/>
      <c r="D37" s="40"/>
      <c r="E37" s="65"/>
      <c r="F37" s="65"/>
      <c r="G37" s="16"/>
      <c r="H37" s="4"/>
    </row>
    <row r="38" spans="1:8" s="28" customFormat="1" ht="28.8" x14ac:dyDescent="0.3">
      <c r="A38" s="42" t="s">
        <v>125</v>
      </c>
      <c r="B38" s="49" t="s">
        <v>5</v>
      </c>
      <c r="C38" s="49">
        <v>7</v>
      </c>
      <c r="D38" s="50">
        <v>0</v>
      </c>
      <c r="E38" s="65"/>
      <c r="F38" s="65"/>
      <c r="G38" s="16"/>
      <c r="H38" s="4"/>
    </row>
    <row r="39" spans="1:8" s="28" customFormat="1" ht="86.4" x14ac:dyDescent="0.3">
      <c r="A39" s="42" t="s">
        <v>116</v>
      </c>
      <c r="B39" s="49" t="s">
        <v>5</v>
      </c>
      <c r="C39" s="49">
        <v>7</v>
      </c>
      <c r="D39" s="50">
        <v>0</v>
      </c>
      <c r="E39" s="65"/>
      <c r="F39" s="65"/>
      <c r="G39" s="16"/>
      <c r="H39" s="4"/>
    </row>
    <row r="40" spans="1:8" s="28" customFormat="1" x14ac:dyDescent="0.3">
      <c r="A40" s="42" t="s">
        <v>75</v>
      </c>
      <c r="B40" s="49" t="s">
        <v>5</v>
      </c>
      <c r="C40" s="49">
        <v>7</v>
      </c>
      <c r="D40" s="50">
        <v>0</v>
      </c>
      <c r="E40" s="65"/>
      <c r="F40" s="65"/>
      <c r="G40" s="16"/>
      <c r="H40" s="4"/>
    </row>
    <row r="41" spans="1:8" s="28" customFormat="1" x14ac:dyDescent="0.3">
      <c r="A41" s="42" t="s">
        <v>124</v>
      </c>
      <c r="B41" s="49" t="s">
        <v>5</v>
      </c>
      <c r="C41" s="49">
        <v>7</v>
      </c>
      <c r="D41" s="50">
        <v>0</v>
      </c>
      <c r="E41" s="65"/>
      <c r="F41" s="65"/>
      <c r="G41" s="16"/>
      <c r="H41" s="4"/>
    </row>
    <row r="42" spans="1:8" s="28" customFormat="1" x14ac:dyDescent="0.3">
      <c r="A42" s="42"/>
      <c r="B42" s="45"/>
      <c r="C42" s="45"/>
      <c r="D42" s="40"/>
      <c r="E42" s="65"/>
      <c r="F42" s="65"/>
      <c r="G42" s="16"/>
      <c r="H42" s="4"/>
    </row>
    <row r="43" spans="1:8" s="28" customFormat="1" ht="28.8" x14ac:dyDescent="0.3">
      <c r="A43" s="42" t="s">
        <v>117</v>
      </c>
      <c r="B43" s="49" t="s">
        <v>5</v>
      </c>
      <c r="C43" s="49">
        <v>3</v>
      </c>
      <c r="D43" s="50">
        <v>0</v>
      </c>
      <c r="E43" s="65"/>
      <c r="F43" s="65"/>
      <c r="G43" s="16"/>
      <c r="H43" s="4"/>
    </row>
    <row r="44" spans="1:8" s="28" customFormat="1" ht="100.8" x14ac:dyDescent="0.3">
      <c r="A44" s="42" t="s">
        <v>118</v>
      </c>
      <c r="B44" s="49" t="s">
        <v>5</v>
      </c>
      <c r="C44" s="49">
        <v>3</v>
      </c>
      <c r="D44" s="50">
        <v>0</v>
      </c>
      <c r="E44" s="65"/>
      <c r="F44" s="65"/>
      <c r="G44" s="16"/>
      <c r="H44" s="4"/>
    </row>
    <row r="45" spans="1:8" s="28" customFormat="1" x14ac:dyDescent="0.3">
      <c r="A45" s="42" t="s">
        <v>119</v>
      </c>
      <c r="B45" s="49" t="s">
        <v>5</v>
      </c>
      <c r="C45" s="49">
        <v>3</v>
      </c>
      <c r="D45" s="50">
        <v>0</v>
      </c>
      <c r="E45" s="65"/>
      <c r="F45" s="65"/>
      <c r="G45" s="16"/>
      <c r="H45" s="4"/>
    </row>
    <row r="46" spans="1:8" s="28" customFormat="1" x14ac:dyDescent="0.3">
      <c r="A46" s="42"/>
      <c r="B46" s="45"/>
      <c r="C46" s="45"/>
      <c r="D46" s="40"/>
      <c r="E46" s="65"/>
      <c r="F46" s="65"/>
      <c r="G46" s="16"/>
      <c r="H46" s="4"/>
    </row>
    <row r="47" spans="1:8" s="28" customFormat="1" x14ac:dyDescent="0.3">
      <c r="A47" s="42" t="s">
        <v>107</v>
      </c>
      <c r="B47" s="49" t="s">
        <v>5</v>
      </c>
      <c r="C47" s="49">
        <v>1</v>
      </c>
      <c r="D47" s="50">
        <v>0</v>
      </c>
      <c r="E47" s="65"/>
      <c r="F47" s="65"/>
      <c r="G47" s="16"/>
      <c r="H47" s="4"/>
    </row>
    <row r="48" spans="1:8" s="28" customFormat="1" x14ac:dyDescent="0.3">
      <c r="A48" s="42" t="s">
        <v>126</v>
      </c>
      <c r="B48" s="49" t="s">
        <v>5</v>
      </c>
      <c r="C48" s="49">
        <v>1</v>
      </c>
      <c r="D48" s="50">
        <v>0</v>
      </c>
      <c r="E48" s="65"/>
      <c r="F48" s="65"/>
      <c r="G48" s="16"/>
      <c r="H48" s="4"/>
    </row>
    <row r="49" spans="1:8" s="28" customFormat="1" ht="28.8" x14ac:dyDescent="0.3">
      <c r="A49" s="42" t="s">
        <v>112</v>
      </c>
      <c r="B49" s="49" t="s">
        <v>5</v>
      </c>
      <c r="C49" s="49">
        <v>1</v>
      </c>
      <c r="D49" s="50">
        <v>0</v>
      </c>
      <c r="E49" s="65"/>
      <c r="F49" s="65"/>
      <c r="G49" s="16"/>
      <c r="H49" s="4"/>
    </row>
    <row r="50" spans="1:8" s="28" customFormat="1" x14ac:dyDescent="0.3">
      <c r="A50" s="42" t="s">
        <v>108</v>
      </c>
      <c r="B50" s="49" t="s">
        <v>5</v>
      </c>
      <c r="C50" s="49">
        <v>1</v>
      </c>
      <c r="D50" s="50">
        <v>0</v>
      </c>
      <c r="E50" s="65"/>
      <c r="F50" s="65"/>
      <c r="G50" s="16"/>
      <c r="H50" s="4"/>
    </row>
    <row r="51" spans="1:8" s="28" customFormat="1" x14ac:dyDescent="0.3">
      <c r="A51" s="42"/>
      <c r="B51" s="45"/>
      <c r="C51" s="45"/>
      <c r="D51" s="40"/>
      <c r="E51" s="65"/>
      <c r="F51" s="65"/>
      <c r="G51" s="16"/>
      <c r="H51" s="4"/>
    </row>
    <row r="52" spans="1:8" s="28" customFormat="1" x14ac:dyDescent="0.3">
      <c r="A52" s="42" t="s">
        <v>120</v>
      </c>
      <c r="B52" s="49" t="s">
        <v>5</v>
      </c>
      <c r="C52" s="49">
        <v>1</v>
      </c>
      <c r="D52" s="50">
        <v>0</v>
      </c>
      <c r="E52" s="65"/>
      <c r="F52" s="65"/>
      <c r="G52" s="16"/>
      <c r="H52" s="4"/>
    </row>
    <row r="53" spans="1:8" s="28" customFormat="1" ht="28.8" x14ac:dyDescent="0.3">
      <c r="A53" s="42" t="s">
        <v>100</v>
      </c>
      <c r="B53" s="49" t="s">
        <v>5</v>
      </c>
      <c r="C53" s="49">
        <v>1</v>
      </c>
      <c r="D53" s="50">
        <v>0</v>
      </c>
      <c r="E53" s="65"/>
      <c r="F53" s="65"/>
      <c r="G53" s="16"/>
      <c r="H53" s="4"/>
    </row>
    <row r="54" spans="1:8" s="28" customFormat="1" x14ac:dyDescent="0.3">
      <c r="A54" s="42"/>
      <c r="B54" s="42"/>
      <c r="C54" s="42"/>
      <c r="D54" s="42"/>
      <c r="E54" s="65"/>
      <c r="F54" s="65"/>
      <c r="G54" s="16"/>
      <c r="H54" s="4"/>
    </row>
    <row r="55" spans="1:8" s="28" customFormat="1" x14ac:dyDescent="0.3">
      <c r="A55" s="42"/>
      <c r="B55" s="42"/>
      <c r="C55" s="42"/>
      <c r="D55" s="42"/>
      <c r="E55" s="65"/>
      <c r="F55" s="65"/>
      <c r="G55" s="16"/>
      <c r="H55" s="4"/>
    </row>
    <row r="56" spans="1:8" s="28" customFormat="1" ht="17.399999999999999" x14ac:dyDescent="0.35">
      <c r="A56" s="39" t="s">
        <v>113</v>
      </c>
      <c r="B56" s="36"/>
      <c r="C56" s="36"/>
      <c r="D56" s="44"/>
      <c r="E56" s="65"/>
      <c r="F56" s="65"/>
      <c r="G56" s="16"/>
      <c r="H56" s="4"/>
    </row>
    <row r="57" spans="1:8" s="28" customFormat="1" ht="28.8" x14ac:dyDescent="0.3">
      <c r="A57" s="38" t="s">
        <v>127</v>
      </c>
      <c r="B57" s="49" t="s">
        <v>5</v>
      </c>
      <c r="C57" s="49">
        <v>39</v>
      </c>
      <c r="D57" s="63">
        <f t="shared" ref="D57" si="2">CEILING(C57*0.2,1)</f>
        <v>8</v>
      </c>
      <c r="E57" s="65"/>
      <c r="F57" s="65"/>
      <c r="G57" s="16"/>
      <c r="H57" s="4"/>
    </row>
    <row r="58" spans="1:8" s="28" customFormat="1" x14ac:dyDescent="0.3">
      <c r="B58" s="2"/>
      <c r="C58" s="2"/>
      <c r="D58" s="2"/>
      <c r="E58" s="65"/>
      <c r="F58" s="65"/>
      <c r="G58" s="16"/>
      <c r="H58" s="4"/>
    </row>
    <row r="59" spans="1:8" s="28" customFormat="1" ht="17.399999999999999" x14ac:dyDescent="0.35">
      <c r="A59" s="39" t="s">
        <v>56</v>
      </c>
      <c r="B59" s="43"/>
      <c r="C59" s="43"/>
      <c r="D59" s="43"/>
      <c r="E59" s="4"/>
      <c r="F59" s="4"/>
      <c r="G59" s="16"/>
      <c r="H59" s="4"/>
    </row>
    <row r="60" spans="1:8" s="28" customFormat="1" x14ac:dyDescent="0.3">
      <c r="A60" s="35" t="s">
        <v>57</v>
      </c>
      <c r="B60" s="41" t="s">
        <v>10</v>
      </c>
      <c r="C60" s="41">
        <f>SUM(C20:C20)+SUM(D20:D20)</f>
        <v>71.3</v>
      </c>
      <c r="D60" s="52">
        <v>0</v>
      </c>
      <c r="E60" s="4"/>
      <c r="F60" s="4"/>
      <c r="G60" s="16"/>
      <c r="H60" s="4"/>
    </row>
    <row r="61" spans="1:8" s="28" customFormat="1" x14ac:dyDescent="0.3">
      <c r="A61" s="35" t="s">
        <v>60</v>
      </c>
      <c r="B61" s="41" t="s">
        <v>10</v>
      </c>
      <c r="C61" s="41">
        <f>C60</f>
        <v>71.3</v>
      </c>
      <c r="D61" s="52">
        <v>0</v>
      </c>
      <c r="E61" s="4"/>
      <c r="F61" s="4"/>
      <c r="G61" s="16"/>
      <c r="H61" s="4"/>
    </row>
    <row r="62" spans="1:8" s="28" customFormat="1" x14ac:dyDescent="0.3">
      <c r="A62" s="26" t="s">
        <v>58</v>
      </c>
      <c r="B62" s="41" t="s">
        <v>31</v>
      </c>
      <c r="C62" s="41">
        <v>1</v>
      </c>
      <c r="D62" s="52">
        <v>0</v>
      </c>
      <c r="E62" s="4"/>
      <c r="F62" s="4"/>
      <c r="G62" s="16"/>
      <c r="H62" s="4"/>
    </row>
    <row r="63" spans="1:8" x14ac:dyDescent="0.3">
      <c r="A63" s="35" t="s">
        <v>61</v>
      </c>
      <c r="B63" s="41" t="s">
        <v>62</v>
      </c>
      <c r="C63" s="41">
        <v>1</v>
      </c>
      <c r="D63" s="52">
        <v>0</v>
      </c>
      <c r="E63" s="4"/>
      <c r="F63" s="4"/>
      <c r="G63" s="23"/>
      <c r="H63" s="23"/>
    </row>
    <row r="64" spans="1:8" s="28" customFormat="1" x14ac:dyDescent="0.3">
      <c r="A64" s="71" t="s">
        <v>131</v>
      </c>
      <c r="B64" s="62" t="s">
        <v>31</v>
      </c>
      <c r="C64" s="62">
        <v>1</v>
      </c>
      <c r="D64" s="70">
        <v>0</v>
      </c>
      <c r="E64" s="4"/>
      <c r="F64" s="4"/>
      <c r="G64" s="23"/>
      <c r="H64" s="23"/>
    </row>
    <row r="65" spans="1:23" s="28" customFormat="1" x14ac:dyDescent="0.3">
      <c r="A65" s="35"/>
      <c r="B65" s="44"/>
      <c r="C65" s="44"/>
      <c r="D65" s="47"/>
      <c r="E65" s="4"/>
      <c r="F65" s="4"/>
      <c r="G65" s="23"/>
      <c r="H65" s="23"/>
    </row>
    <row r="66" spans="1:23" x14ac:dyDescent="0.3">
      <c r="A66" s="8" t="s">
        <v>8</v>
      </c>
      <c r="B66" s="47"/>
      <c r="C66" s="47"/>
      <c r="D66" s="47"/>
      <c r="E66" s="2"/>
      <c r="F66" s="64"/>
      <c r="G66" s="2"/>
      <c r="H66" s="2"/>
      <c r="T66" s="27">
        <f>SUM(T27:T53)</f>
        <v>0</v>
      </c>
      <c r="U66" s="27">
        <f>SUM(U27:U53)</f>
        <v>0</v>
      </c>
      <c r="V66" s="27">
        <f>SUM(V27:V53)</f>
        <v>0</v>
      </c>
      <c r="W66" s="27">
        <f>SUM(W27:W53)</f>
        <v>0</v>
      </c>
    </row>
    <row r="67" spans="1:23" x14ac:dyDescent="0.3">
      <c r="B67" s="2"/>
      <c r="C67" s="2"/>
      <c r="D67" s="2"/>
      <c r="E67" s="2"/>
      <c r="F67" s="9"/>
      <c r="G67" s="2"/>
      <c r="H67" s="4"/>
    </row>
    <row r="68" spans="1:23" x14ac:dyDescent="0.3">
      <c r="B68" s="2"/>
      <c r="C68" s="2"/>
      <c r="D68" s="2"/>
      <c r="E68" s="2"/>
      <c r="F68" s="9"/>
      <c r="G68" s="2"/>
      <c r="H68" s="2"/>
    </row>
    <row r="69" spans="1:23" x14ac:dyDescent="0.3">
      <c r="A69" s="28"/>
      <c r="B69" s="2"/>
      <c r="C69" s="2"/>
      <c r="D69" s="2"/>
      <c r="E69" s="2"/>
      <c r="F69" s="9"/>
      <c r="G69" s="2"/>
      <c r="H69" s="2"/>
      <c r="I69" s="28"/>
      <c r="J69" s="28"/>
      <c r="K69" s="28"/>
      <c r="L69" s="28"/>
      <c r="M69" s="28"/>
    </row>
    <row r="70" spans="1:23" x14ac:dyDescent="0.3">
      <c r="A70" s="28"/>
      <c r="B70" s="2"/>
      <c r="C70" s="30"/>
      <c r="D70" s="2"/>
      <c r="E70" s="2"/>
      <c r="F70" s="31"/>
      <c r="G70" s="16"/>
      <c r="H70" s="4"/>
      <c r="I70" s="28"/>
      <c r="J70" s="11"/>
      <c r="K70" s="11"/>
      <c r="L70" s="11"/>
      <c r="M70" s="11"/>
      <c r="N70" s="11"/>
    </row>
    <row r="71" spans="1:23" x14ac:dyDescent="0.3">
      <c r="A71" s="28"/>
      <c r="B71" s="2"/>
      <c r="C71" s="2"/>
      <c r="D71" s="2"/>
      <c r="E71" s="2"/>
      <c r="F71" s="9"/>
      <c r="G71" s="2"/>
      <c r="H71" s="2"/>
      <c r="I71" s="28"/>
      <c r="J71" s="28"/>
      <c r="K71" s="28"/>
      <c r="L71" s="28"/>
      <c r="M71" s="28"/>
    </row>
    <row r="72" spans="1:23" x14ac:dyDescent="0.3">
      <c r="A72" s="28"/>
      <c r="B72" s="2"/>
      <c r="C72" s="2"/>
      <c r="D72" s="2"/>
      <c r="E72" s="2"/>
      <c r="F72" s="9"/>
      <c r="G72" s="2"/>
      <c r="H72" s="2"/>
      <c r="I72" s="28"/>
      <c r="J72" s="28"/>
      <c r="K72" s="28"/>
      <c r="L72" s="28"/>
      <c r="M72" s="28"/>
    </row>
    <row r="73" spans="1:23" x14ac:dyDescent="0.3">
      <c r="A73" s="8"/>
      <c r="B73" s="2"/>
      <c r="C73" s="2"/>
      <c r="D73" s="2"/>
      <c r="E73" s="9"/>
      <c r="F73" s="9"/>
      <c r="G73" s="9"/>
      <c r="H73" s="10"/>
      <c r="I73" s="28"/>
      <c r="J73" s="28"/>
      <c r="K73" s="28"/>
      <c r="L73" s="28"/>
      <c r="M73" s="28"/>
    </row>
    <row r="74" spans="1:23" x14ac:dyDescent="0.3">
      <c r="A74" s="28"/>
      <c r="B74" s="2"/>
      <c r="C74" s="2"/>
      <c r="D74" s="2"/>
      <c r="E74" s="2"/>
      <c r="F74" s="9"/>
      <c r="G74" s="2"/>
      <c r="H74" s="2"/>
      <c r="I74" s="28"/>
      <c r="J74" s="28"/>
      <c r="K74" s="28"/>
      <c r="L74" s="28"/>
      <c r="M74" s="28"/>
    </row>
    <row r="75" spans="1:23" x14ac:dyDescent="0.3">
      <c r="A75" s="28"/>
      <c r="B75" s="2"/>
      <c r="C75" s="2"/>
      <c r="D75" s="2"/>
      <c r="E75" s="2"/>
      <c r="F75" s="9"/>
      <c r="G75" s="2"/>
      <c r="H75" s="2"/>
      <c r="I75" s="28"/>
      <c r="J75" s="28"/>
      <c r="K75" s="28"/>
      <c r="L75" s="28"/>
      <c r="M75" s="28"/>
    </row>
    <row r="76" spans="1:23" x14ac:dyDescent="0.3">
      <c r="B76" s="2"/>
      <c r="C76" s="2"/>
      <c r="D76" s="2"/>
      <c r="E76" s="2"/>
      <c r="F76" s="9"/>
      <c r="G76" s="2"/>
      <c r="H76" s="2"/>
    </row>
    <row r="77" spans="1:23" x14ac:dyDescent="0.3">
      <c r="B77" s="2"/>
      <c r="C77" s="2"/>
      <c r="D77" s="2"/>
      <c r="E77" s="2"/>
      <c r="F77" s="9"/>
      <c r="G77" s="2"/>
      <c r="H77" s="2"/>
    </row>
    <row r="78" spans="1:23" x14ac:dyDescent="0.3">
      <c r="B78" s="2"/>
      <c r="C78" s="2"/>
      <c r="D78" s="2"/>
      <c r="E78" s="2"/>
      <c r="F78" s="9"/>
      <c r="G78" s="2"/>
      <c r="H78" s="2"/>
    </row>
    <row r="79" spans="1:23" x14ac:dyDescent="0.3">
      <c r="B79" s="2"/>
      <c r="C79" s="2"/>
      <c r="D79" s="2"/>
      <c r="E79" s="2"/>
      <c r="F79" s="9"/>
      <c r="G79" s="2"/>
      <c r="H79" s="2"/>
    </row>
    <row r="80" spans="1:23" x14ac:dyDescent="0.3">
      <c r="B80" s="2"/>
      <c r="C80" s="2"/>
      <c r="D80" s="2"/>
      <c r="E80" s="2"/>
      <c r="F80" s="9"/>
      <c r="G80" s="2"/>
      <c r="H80" s="2"/>
    </row>
    <row r="81" spans="2:8" x14ac:dyDescent="0.3">
      <c r="B81" s="2"/>
      <c r="C81" s="2"/>
      <c r="D81" s="2"/>
      <c r="E81" s="2"/>
      <c r="F81" s="9"/>
      <c r="G81" s="2"/>
      <c r="H81" s="2"/>
    </row>
    <row r="82" spans="2:8" x14ac:dyDescent="0.3">
      <c r="C82" s="2"/>
      <c r="D82" s="2"/>
      <c r="E82" s="2"/>
      <c r="F82" s="9"/>
      <c r="G82" s="2"/>
      <c r="H82" s="2"/>
    </row>
    <row r="83" spans="2:8" x14ac:dyDescent="0.3">
      <c r="C83" s="2"/>
      <c r="D83" s="2"/>
      <c r="E83" s="2"/>
      <c r="F83" s="9"/>
      <c r="G83" s="2"/>
      <c r="H83" s="2"/>
    </row>
    <row r="84" spans="2:8" x14ac:dyDescent="0.3">
      <c r="C84" s="2"/>
      <c r="D84" s="2"/>
      <c r="E84" s="2"/>
      <c r="F84" s="9"/>
      <c r="G84" s="2"/>
      <c r="H84" s="2"/>
    </row>
    <row r="85" spans="2:8" x14ac:dyDescent="0.3">
      <c r="C85" s="2"/>
      <c r="D85" s="2"/>
      <c r="E85" s="2"/>
      <c r="F85" s="9"/>
      <c r="G85" s="2"/>
      <c r="H85" s="2"/>
    </row>
    <row r="86" spans="2:8" x14ac:dyDescent="0.3">
      <c r="C86" s="2"/>
      <c r="D86" s="2"/>
      <c r="E86" s="2"/>
      <c r="F86" s="9"/>
      <c r="G86" s="2"/>
      <c r="H86" s="2"/>
    </row>
    <row r="87" spans="2:8" x14ac:dyDescent="0.3">
      <c r="C87" s="2"/>
      <c r="D87" s="2"/>
      <c r="E87" s="2"/>
      <c r="F87" s="9"/>
      <c r="G87" s="2"/>
      <c r="H87" s="2"/>
    </row>
    <row r="88" spans="2:8" x14ac:dyDescent="0.3">
      <c r="C88" s="2"/>
      <c r="D88" s="2"/>
      <c r="E88" s="2"/>
      <c r="F88" s="9"/>
      <c r="G88" s="2"/>
      <c r="H88" s="2"/>
    </row>
    <row r="89" spans="2:8" x14ac:dyDescent="0.3">
      <c r="C89" s="2"/>
      <c r="D89" s="2"/>
      <c r="E89" s="2"/>
      <c r="F89" s="9"/>
      <c r="G89" s="2"/>
      <c r="H89" s="2"/>
    </row>
    <row r="90" spans="2:8" x14ac:dyDescent="0.3">
      <c r="C90" s="2"/>
      <c r="D90" s="2"/>
      <c r="E90" s="2"/>
      <c r="F90" s="9"/>
      <c r="G90" s="2"/>
      <c r="H90" s="2"/>
    </row>
    <row r="91" spans="2:8" x14ac:dyDescent="0.3">
      <c r="C91" s="2"/>
      <c r="D91" s="2"/>
      <c r="E91" s="2"/>
      <c r="F91" s="9"/>
      <c r="G91" s="2"/>
      <c r="H91" s="2"/>
    </row>
    <row r="92" spans="2:8" x14ac:dyDescent="0.3">
      <c r="C92" s="2"/>
      <c r="D92" s="2"/>
      <c r="E92" s="2"/>
      <c r="F92" s="9"/>
      <c r="G92" s="2"/>
      <c r="H92" s="2"/>
    </row>
    <row r="93" spans="2:8" x14ac:dyDescent="0.3">
      <c r="C93" s="2"/>
      <c r="D93" s="2"/>
      <c r="E93" s="2"/>
      <c r="F93" s="9"/>
      <c r="G93" s="2"/>
      <c r="H93" s="2"/>
    </row>
    <row r="94" spans="2:8" x14ac:dyDescent="0.3">
      <c r="C94" s="2"/>
      <c r="D94" s="2"/>
      <c r="E94" s="2"/>
      <c r="F94" s="9"/>
      <c r="G94" s="2"/>
      <c r="H94" s="2"/>
    </row>
    <row r="95" spans="2:8" x14ac:dyDescent="0.3">
      <c r="C95" s="2"/>
      <c r="D95" s="2"/>
      <c r="E95" s="2"/>
      <c r="F95" s="9"/>
      <c r="G95" s="2"/>
      <c r="H95" s="2"/>
    </row>
    <row r="96" spans="2:8" x14ac:dyDescent="0.3">
      <c r="C96" s="2"/>
      <c r="D96" s="2"/>
      <c r="E96" s="2"/>
      <c r="F96" s="9"/>
      <c r="G96" s="2"/>
      <c r="H96" s="2"/>
    </row>
    <row r="97" spans="3:8" x14ac:dyDescent="0.3">
      <c r="C97" s="2"/>
      <c r="D97" s="2"/>
      <c r="E97" s="2"/>
      <c r="F97" s="9"/>
      <c r="G97" s="2"/>
      <c r="H97" s="2"/>
    </row>
    <row r="98" spans="3:8" x14ac:dyDescent="0.3">
      <c r="C98" s="2"/>
      <c r="D98" s="2"/>
      <c r="E98" s="2"/>
      <c r="F98" s="9"/>
      <c r="G98" s="2"/>
      <c r="H98" s="2"/>
    </row>
    <row r="99" spans="3:8" x14ac:dyDescent="0.3">
      <c r="C99" s="2"/>
      <c r="D99" s="2"/>
      <c r="E99" s="2"/>
      <c r="F99" s="9"/>
      <c r="G99" s="2"/>
      <c r="H99" s="2"/>
    </row>
    <row r="100" spans="3:8" x14ac:dyDescent="0.3">
      <c r="C100" s="2"/>
      <c r="D100" s="2"/>
      <c r="E100" s="2"/>
      <c r="F100" s="9"/>
      <c r="G100" s="2"/>
      <c r="H100" s="2"/>
    </row>
    <row r="101" spans="3:8" x14ac:dyDescent="0.3">
      <c r="C101" s="2"/>
      <c r="D101" s="2"/>
      <c r="E101" s="2"/>
      <c r="F101" s="9"/>
      <c r="G101" s="2"/>
      <c r="H101" s="2"/>
    </row>
    <row r="102" spans="3:8" x14ac:dyDescent="0.3">
      <c r="C102" s="2"/>
      <c r="D102" s="2"/>
      <c r="E102" s="2"/>
      <c r="F102" s="9"/>
      <c r="G102" s="2"/>
      <c r="H102" s="2"/>
    </row>
    <row r="103" spans="3:8" x14ac:dyDescent="0.3">
      <c r="C103" s="2"/>
      <c r="D103" s="2"/>
      <c r="E103" s="2"/>
      <c r="F103" s="9"/>
      <c r="G103" s="2"/>
      <c r="H103" s="2"/>
    </row>
    <row r="104" spans="3:8" x14ac:dyDescent="0.3">
      <c r="C104" s="2"/>
      <c r="D104" s="2"/>
      <c r="E104" s="2"/>
      <c r="F104" s="9"/>
      <c r="G104" s="2"/>
      <c r="H104" s="2"/>
    </row>
  </sheetData>
  <pageMargins left="0.7" right="0.7" top="0.78740157499999996" bottom="0.78740157499999996" header="0.3" footer="0.3"/>
  <pageSetup paperSize="9" scale="86" orientation="portrait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79"/>
  <sheetViews>
    <sheetView view="pageBreakPreview" topLeftCell="A14" zoomScaleNormal="100" zoomScaleSheetLayoutView="100" workbookViewId="0">
      <selection activeCell="F39" sqref="F39"/>
    </sheetView>
  </sheetViews>
  <sheetFormatPr defaultColWidth="8.88671875" defaultRowHeight="14.4" outlineLevelRow="1" x14ac:dyDescent="0.3"/>
  <cols>
    <col min="1" max="1" width="47.33203125" style="27" customWidth="1"/>
    <col min="2" max="2" width="6.88671875" style="27" customWidth="1"/>
    <col min="3" max="4" width="8" style="27" customWidth="1"/>
    <col min="5" max="5" width="15.6640625" style="27" customWidth="1"/>
    <col min="6" max="6" width="12.44140625" style="8" customWidth="1"/>
    <col min="7" max="7" width="13.88671875" style="27" customWidth="1"/>
    <col min="8" max="8" width="17.109375" style="27" customWidth="1"/>
    <col min="9" max="16384" width="8.88671875" style="27"/>
  </cols>
  <sheetData>
    <row r="1" spans="1:13" ht="21" x14ac:dyDescent="0.4">
      <c r="A1" s="21" t="s">
        <v>32</v>
      </c>
      <c r="E1" s="28"/>
      <c r="G1" s="28"/>
      <c r="H1" s="28"/>
      <c r="I1" s="28"/>
      <c r="J1" s="28"/>
      <c r="K1" s="28"/>
      <c r="L1" s="28"/>
      <c r="M1" s="28"/>
    </row>
    <row r="2" spans="1:13" x14ac:dyDescent="0.3">
      <c r="A2" s="11" t="str">
        <f>SHRNUTÍ!$A$2</f>
        <v>OBJEKT: SSHR Šeříkova</v>
      </c>
      <c r="E2" s="28"/>
      <c r="G2" s="28"/>
      <c r="H2" s="28"/>
      <c r="I2" s="28"/>
      <c r="J2" s="28"/>
      <c r="K2" s="28"/>
      <c r="L2" s="28"/>
      <c r="M2" s="28"/>
    </row>
    <row r="3" spans="1:13" hidden="1" outlineLevel="1" x14ac:dyDescent="0.3">
      <c r="E3" s="28"/>
      <c r="G3" s="28"/>
      <c r="H3" s="28"/>
      <c r="I3" s="28"/>
      <c r="J3" s="28"/>
      <c r="K3" s="28"/>
      <c r="L3" s="28"/>
      <c r="M3" s="28"/>
    </row>
    <row r="4" spans="1:13" hidden="1" outlineLevel="1" x14ac:dyDescent="0.3">
      <c r="A4" s="6" t="s">
        <v>14</v>
      </c>
      <c r="B4" s="6"/>
      <c r="C4" s="7" t="s">
        <v>15</v>
      </c>
      <c r="E4" s="28"/>
      <c r="G4" s="28"/>
      <c r="H4" s="28"/>
      <c r="I4" s="28"/>
      <c r="J4" s="28"/>
      <c r="K4" s="28"/>
      <c r="L4" s="28"/>
      <c r="M4" s="28"/>
    </row>
    <row r="5" spans="1:13" hidden="1" outlineLevel="1" x14ac:dyDescent="0.3">
      <c r="A5" s="27" t="s">
        <v>24</v>
      </c>
      <c r="B5" s="5">
        <v>1</v>
      </c>
      <c r="C5" s="3">
        <v>0</v>
      </c>
      <c r="E5" s="28"/>
      <c r="G5" s="28"/>
      <c r="H5" s="28"/>
      <c r="I5" s="28"/>
      <c r="J5" s="28"/>
      <c r="K5" s="28"/>
      <c r="L5" s="28"/>
      <c r="M5" s="28"/>
    </row>
    <row r="6" spans="1:13" hidden="1" outlineLevel="1" x14ac:dyDescent="0.3">
      <c r="A6" s="27" t="s">
        <v>30</v>
      </c>
      <c r="B6" s="5">
        <v>2</v>
      </c>
      <c r="C6" s="3">
        <v>0</v>
      </c>
      <c r="E6" s="28"/>
      <c r="G6" s="28"/>
      <c r="H6" s="28"/>
      <c r="I6" s="28"/>
      <c r="J6" s="28"/>
      <c r="K6" s="28"/>
      <c r="L6" s="28"/>
      <c r="M6" s="28"/>
    </row>
    <row r="7" spans="1:13" hidden="1" outlineLevel="1" x14ac:dyDescent="0.3">
      <c r="A7" s="27" t="s">
        <v>16</v>
      </c>
      <c r="B7" s="5">
        <v>3</v>
      </c>
      <c r="C7" s="3">
        <v>0</v>
      </c>
      <c r="E7" s="28"/>
      <c r="G7" s="28"/>
      <c r="H7" s="28"/>
      <c r="I7" s="28"/>
      <c r="J7" s="28"/>
      <c r="K7" s="28"/>
      <c r="L7" s="28"/>
      <c r="M7" s="28"/>
    </row>
    <row r="8" spans="1:13" hidden="1" outlineLevel="1" x14ac:dyDescent="0.3">
      <c r="A8" s="27" t="s">
        <v>16</v>
      </c>
      <c r="B8" s="5">
        <v>4</v>
      </c>
      <c r="C8" s="3">
        <v>0</v>
      </c>
      <c r="E8" s="28"/>
      <c r="G8" s="28"/>
      <c r="H8" s="28"/>
      <c r="I8" s="28"/>
      <c r="J8" s="28"/>
      <c r="K8" s="28"/>
      <c r="L8" s="28"/>
      <c r="M8" s="28"/>
    </row>
    <row r="9" spans="1:13" hidden="1" outlineLevel="1" x14ac:dyDescent="0.3">
      <c r="A9" s="27" t="s">
        <v>16</v>
      </c>
      <c r="B9" s="5">
        <v>5</v>
      </c>
      <c r="C9" s="3">
        <v>0</v>
      </c>
      <c r="E9" s="28"/>
      <c r="G9" s="28"/>
      <c r="H9" s="28"/>
      <c r="I9" s="28"/>
      <c r="J9" s="28"/>
      <c r="K9" s="28"/>
      <c r="L9" s="28"/>
      <c r="M9" s="28"/>
    </row>
    <row r="10" spans="1:13" hidden="1" outlineLevel="1" x14ac:dyDescent="0.3">
      <c r="A10" s="27" t="s">
        <v>16</v>
      </c>
      <c r="B10" s="5">
        <v>6</v>
      </c>
      <c r="C10" s="3">
        <v>0</v>
      </c>
      <c r="E10" s="28"/>
      <c r="G10" s="28"/>
      <c r="H10" s="28"/>
      <c r="I10" s="28"/>
      <c r="J10" s="28"/>
      <c r="K10" s="28"/>
      <c r="L10" s="28"/>
      <c r="M10" s="28"/>
    </row>
    <row r="11" spans="1:13" hidden="1" outlineLevel="1" x14ac:dyDescent="0.3">
      <c r="A11" s="11" t="s">
        <v>18</v>
      </c>
      <c r="B11" s="5">
        <v>7</v>
      </c>
      <c r="C11" s="3">
        <v>0</v>
      </c>
      <c r="E11" s="28"/>
      <c r="G11" s="28"/>
      <c r="H11" s="28"/>
      <c r="I11" s="28"/>
      <c r="J11" s="28"/>
      <c r="K11" s="28"/>
      <c r="L11" s="28"/>
      <c r="M11" s="28"/>
    </row>
    <row r="12" spans="1:13" hidden="1" outlineLevel="1" x14ac:dyDescent="0.3">
      <c r="A12" s="6"/>
      <c r="B12" s="6"/>
      <c r="C12" s="6"/>
      <c r="E12" s="28"/>
      <c r="G12" s="28"/>
      <c r="H12" s="28"/>
      <c r="I12" s="28"/>
      <c r="J12" s="28"/>
      <c r="K12" s="28"/>
      <c r="L12" s="28"/>
      <c r="M12" s="28"/>
    </row>
    <row r="13" spans="1:13" hidden="1" outlineLevel="1" x14ac:dyDescent="0.3">
      <c r="E13" s="28"/>
      <c r="G13" s="28"/>
      <c r="H13" s="28"/>
      <c r="I13" s="28"/>
      <c r="J13" s="28"/>
      <c r="K13" s="28"/>
      <c r="L13" s="28"/>
      <c r="M13" s="28"/>
    </row>
    <row r="14" spans="1:13" ht="28.8" collapsed="1" x14ac:dyDescent="0.3">
      <c r="A14" s="12" t="s">
        <v>0</v>
      </c>
      <c r="B14" s="13" t="s">
        <v>1</v>
      </c>
      <c r="C14" s="14" t="s">
        <v>2</v>
      </c>
      <c r="D14" s="15" t="s">
        <v>9</v>
      </c>
      <c r="E14" s="15" t="s">
        <v>92</v>
      </c>
      <c r="F14" s="15" t="s">
        <v>4</v>
      </c>
      <c r="G14" s="14"/>
      <c r="H14" s="14"/>
      <c r="I14" s="28"/>
      <c r="J14" s="28"/>
      <c r="K14" s="28"/>
      <c r="L14" s="28"/>
      <c r="M14" s="28"/>
    </row>
    <row r="15" spans="1:13" s="28" customFormat="1" ht="17.399999999999999" x14ac:dyDescent="0.35">
      <c r="A15" s="39" t="s">
        <v>77</v>
      </c>
      <c r="B15" s="13"/>
      <c r="C15" s="14"/>
      <c r="D15" s="15"/>
      <c r="E15" s="8"/>
      <c r="F15" s="8"/>
      <c r="G15" s="14"/>
      <c r="H15" s="14"/>
    </row>
    <row r="16" spans="1:13" s="28" customFormat="1" ht="28.8" x14ac:dyDescent="0.3">
      <c r="A16" s="67" t="s">
        <v>98</v>
      </c>
      <c r="B16" s="49" t="s">
        <v>10</v>
      </c>
      <c r="C16" s="49">
        <v>48</v>
      </c>
      <c r="D16" s="51">
        <v>5</v>
      </c>
      <c r="E16" s="65"/>
      <c r="F16" s="65"/>
      <c r="G16" s="14"/>
      <c r="H16" s="14"/>
    </row>
    <row r="17" spans="1:13" s="28" customFormat="1" ht="28.8" x14ac:dyDescent="0.3">
      <c r="A17" s="67" t="s">
        <v>97</v>
      </c>
      <c r="B17" s="49" t="s">
        <v>10</v>
      </c>
      <c r="C17" s="49">
        <v>29</v>
      </c>
      <c r="D17" s="51">
        <v>4</v>
      </c>
      <c r="E17" s="65"/>
      <c r="F17" s="65"/>
      <c r="G17" s="14"/>
      <c r="H17" s="14"/>
    </row>
    <row r="18" spans="1:13" s="28" customFormat="1" x14ac:dyDescent="0.3">
      <c r="A18" s="12"/>
      <c r="B18" s="13"/>
      <c r="C18" s="14"/>
      <c r="D18" s="15"/>
      <c r="E18" s="4"/>
      <c r="F18" s="4"/>
      <c r="G18" s="14"/>
      <c r="H18" s="14"/>
    </row>
    <row r="19" spans="1:13" s="28" customFormat="1" ht="17.399999999999999" x14ac:dyDescent="0.35">
      <c r="A19" s="39" t="s">
        <v>52</v>
      </c>
      <c r="B19" s="36"/>
      <c r="C19" s="44"/>
      <c r="D19" s="44"/>
      <c r="E19" s="4"/>
      <c r="F19" s="4"/>
      <c r="G19" s="16"/>
      <c r="H19" s="4"/>
    </row>
    <row r="20" spans="1:13" s="28" customFormat="1" ht="43.2" x14ac:dyDescent="0.3">
      <c r="A20" s="38" t="s">
        <v>53</v>
      </c>
      <c r="B20" s="49" t="s">
        <v>51</v>
      </c>
      <c r="C20" s="41">
        <v>31</v>
      </c>
      <c r="D20" s="61">
        <v>3</v>
      </c>
      <c r="E20" s="65"/>
      <c r="F20" s="65"/>
      <c r="G20" s="16"/>
      <c r="H20" s="4"/>
    </row>
    <row r="21" spans="1:13" s="28" customFormat="1" ht="43.2" x14ac:dyDescent="0.3">
      <c r="A21" s="38" t="s">
        <v>54</v>
      </c>
      <c r="B21" s="49" t="s">
        <v>51</v>
      </c>
      <c r="C21" s="41">
        <v>40</v>
      </c>
      <c r="D21" s="61">
        <v>4</v>
      </c>
      <c r="E21" s="65"/>
      <c r="F21" s="65"/>
      <c r="G21" s="16"/>
      <c r="H21" s="4"/>
    </row>
    <row r="22" spans="1:13" s="28" customFormat="1" x14ac:dyDescent="0.3">
      <c r="A22" s="38" t="s">
        <v>87</v>
      </c>
      <c r="B22" s="49" t="s">
        <v>5</v>
      </c>
      <c r="C22" s="62">
        <v>2</v>
      </c>
      <c r="D22" s="61">
        <v>0</v>
      </c>
      <c r="E22" s="65"/>
      <c r="F22" s="65"/>
      <c r="G22" s="16"/>
      <c r="H22" s="4"/>
    </row>
    <row r="23" spans="1:13" s="28" customFormat="1" x14ac:dyDescent="0.3">
      <c r="A23" s="38" t="s">
        <v>88</v>
      </c>
      <c r="B23" s="49" t="s">
        <v>5</v>
      </c>
      <c r="C23" s="62">
        <v>2</v>
      </c>
      <c r="D23" s="61">
        <v>0</v>
      </c>
      <c r="E23" s="65"/>
      <c r="F23" s="65"/>
      <c r="G23" s="16"/>
      <c r="H23" s="4"/>
    </row>
    <row r="24" spans="1:13" x14ac:dyDescent="0.3">
      <c r="A24" s="38"/>
      <c r="B24" s="45"/>
      <c r="C24" s="44"/>
      <c r="D24" s="44"/>
      <c r="E24" s="65"/>
      <c r="F24" s="65"/>
      <c r="G24" s="16"/>
      <c r="H24" s="4"/>
      <c r="I24" s="28"/>
      <c r="J24" s="28"/>
      <c r="K24" s="28"/>
      <c r="L24" s="28"/>
      <c r="M24" s="28"/>
    </row>
    <row r="25" spans="1:13" s="28" customFormat="1" x14ac:dyDescent="0.3">
      <c r="A25" s="42" t="s">
        <v>80</v>
      </c>
      <c r="B25" s="54" t="s">
        <v>31</v>
      </c>
      <c r="C25" s="41">
        <v>2</v>
      </c>
      <c r="D25" s="53">
        <f t="shared" ref="D25:D27" si="0">CEILING(C25*0.2,1)</f>
        <v>1</v>
      </c>
      <c r="E25" s="65"/>
      <c r="F25" s="65"/>
      <c r="G25" s="16"/>
      <c r="H25" s="4"/>
    </row>
    <row r="26" spans="1:13" s="28" customFormat="1" x14ac:dyDescent="0.3">
      <c r="E26" s="65"/>
      <c r="F26" s="65"/>
      <c r="G26" s="16"/>
      <c r="H26" s="4"/>
    </row>
    <row r="27" spans="1:13" s="28" customFormat="1" x14ac:dyDescent="0.3">
      <c r="A27" s="28" t="s">
        <v>25</v>
      </c>
      <c r="B27" s="20" t="s">
        <v>5</v>
      </c>
      <c r="C27" s="20">
        <v>5</v>
      </c>
      <c r="D27" s="53">
        <f t="shared" si="0"/>
        <v>1</v>
      </c>
      <c r="E27" s="65"/>
      <c r="F27" s="65"/>
      <c r="G27" s="16"/>
      <c r="H27" s="4"/>
    </row>
    <row r="28" spans="1:13" s="28" customFormat="1" x14ac:dyDescent="0.3">
      <c r="A28" s="28" t="s">
        <v>26</v>
      </c>
      <c r="B28" s="20" t="s">
        <v>5</v>
      </c>
      <c r="C28" s="20">
        <v>7</v>
      </c>
      <c r="D28" s="53">
        <f t="shared" ref="D28:D30" si="1">CEILING(C28*0.2,1)</f>
        <v>2</v>
      </c>
      <c r="E28" s="65"/>
      <c r="F28" s="65"/>
      <c r="G28" s="16"/>
      <c r="H28" s="4"/>
    </row>
    <row r="29" spans="1:13" s="28" customFormat="1" x14ac:dyDescent="0.3">
      <c r="A29" s="28" t="s">
        <v>27</v>
      </c>
      <c r="B29" s="20" t="s">
        <v>5</v>
      </c>
      <c r="C29" s="20">
        <v>5</v>
      </c>
      <c r="D29" s="53">
        <f t="shared" si="1"/>
        <v>1</v>
      </c>
      <c r="E29" s="65"/>
      <c r="F29" s="65"/>
      <c r="G29" s="16"/>
      <c r="H29" s="4"/>
    </row>
    <row r="30" spans="1:13" s="28" customFormat="1" x14ac:dyDescent="0.3">
      <c r="A30" s="28" t="s">
        <v>28</v>
      </c>
      <c r="B30" s="20" t="s">
        <v>5</v>
      </c>
      <c r="C30" s="20">
        <v>7</v>
      </c>
      <c r="D30" s="53">
        <f t="shared" si="1"/>
        <v>2</v>
      </c>
      <c r="E30" s="65"/>
      <c r="F30" s="65"/>
      <c r="G30" s="16"/>
      <c r="H30" s="4"/>
    </row>
    <row r="31" spans="1:13" s="28" customFormat="1" x14ac:dyDescent="0.3">
      <c r="A31" s="28" t="s">
        <v>29</v>
      </c>
      <c r="B31" s="20" t="s">
        <v>5</v>
      </c>
      <c r="C31" s="20">
        <v>3</v>
      </c>
      <c r="D31" s="53">
        <f>CEILING(C31*0.2,1)</f>
        <v>1</v>
      </c>
      <c r="E31" s="65"/>
      <c r="F31" s="65"/>
      <c r="G31" s="16"/>
      <c r="H31" s="4"/>
    </row>
    <row r="32" spans="1:13" s="28" customFormat="1" x14ac:dyDescent="0.3">
      <c r="B32" s="33"/>
      <c r="C32" s="33"/>
      <c r="D32" s="33"/>
      <c r="E32" s="4"/>
      <c r="F32" s="4"/>
      <c r="G32" s="16"/>
      <c r="H32" s="4"/>
    </row>
    <row r="33" spans="1:13" s="28" customFormat="1" ht="17.399999999999999" x14ac:dyDescent="0.35">
      <c r="A33" s="39" t="s">
        <v>56</v>
      </c>
      <c r="B33" s="33"/>
      <c r="C33" s="33"/>
      <c r="D33" s="33"/>
      <c r="E33" s="4"/>
      <c r="F33" s="4"/>
      <c r="G33" s="16"/>
      <c r="H33" s="4"/>
    </row>
    <row r="34" spans="1:13" s="28" customFormat="1" x14ac:dyDescent="0.3">
      <c r="A34" s="28" t="s">
        <v>64</v>
      </c>
      <c r="B34" s="20" t="s">
        <v>31</v>
      </c>
      <c r="C34" s="20">
        <v>1</v>
      </c>
      <c r="D34" s="53">
        <v>0</v>
      </c>
      <c r="E34" s="65"/>
      <c r="F34" s="65"/>
      <c r="G34" s="16"/>
      <c r="H34" s="4"/>
    </row>
    <row r="35" spans="1:13" s="28" customFormat="1" ht="28.8" x14ac:dyDescent="0.3">
      <c r="A35" s="38" t="s">
        <v>65</v>
      </c>
      <c r="B35" s="49" t="s">
        <v>66</v>
      </c>
      <c r="C35" s="49">
        <v>0.03</v>
      </c>
      <c r="D35" s="63">
        <v>0</v>
      </c>
      <c r="E35" s="65"/>
      <c r="F35" s="65"/>
      <c r="G35" s="16"/>
      <c r="H35" s="4"/>
    </row>
    <row r="36" spans="1:13" s="28" customFormat="1" x14ac:dyDescent="0.3">
      <c r="A36" s="28" t="s">
        <v>67</v>
      </c>
      <c r="B36" s="20" t="s">
        <v>51</v>
      </c>
      <c r="C36" s="20">
        <f>C20+C21</f>
        <v>71</v>
      </c>
      <c r="D36" s="57">
        <f>D20+D21</f>
        <v>7</v>
      </c>
      <c r="E36" s="4"/>
      <c r="F36" s="4"/>
      <c r="G36" s="16"/>
      <c r="H36" s="4"/>
    </row>
    <row r="37" spans="1:13" s="28" customFormat="1" x14ac:dyDescent="0.3">
      <c r="A37" s="28" t="s">
        <v>131</v>
      </c>
      <c r="B37" s="20" t="s">
        <v>31</v>
      </c>
      <c r="C37" s="20">
        <v>1</v>
      </c>
      <c r="D37" s="57">
        <v>0</v>
      </c>
      <c r="E37" s="4"/>
      <c r="F37" s="4"/>
      <c r="G37" s="16"/>
      <c r="H37" s="4"/>
    </row>
    <row r="38" spans="1:13" s="28" customFormat="1" x14ac:dyDescent="0.3">
      <c r="B38" s="20"/>
      <c r="C38" s="20"/>
      <c r="D38" s="57"/>
      <c r="E38" s="4"/>
      <c r="F38" s="4"/>
      <c r="G38" s="16"/>
      <c r="H38" s="4"/>
    </row>
    <row r="39" spans="1:13" s="28" customFormat="1" x14ac:dyDescent="0.3">
      <c r="A39" s="8" t="s">
        <v>99</v>
      </c>
      <c r="B39" s="33"/>
      <c r="C39" s="33"/>
      <c r="D39" s="33"/>
      <c r="E39" s="4"/>
      <c r="F39" s="10"/>
      <c r="G39" s="16"/>
      <c r="H39" s="4"/>
    </row>
    <row r="40" spans="1:13" x14ac:dyDescent="0.3">
      <c r="E40" s="65"/>
      <c r="F40" s="65"/>
      <c r="G40" s="28"/>
      <c r="H40" s="28"/>
      <c r="I40" s="28"/>
      <c r="J40" s="28"/>
      <c r="K40" s="28"/>
      <c r="L40" s="28"/>
      <c r="M40" s="28"/>
    </row>
    <row r="41" spans="1:13" s="28" customFormat="1" x14ac:dyDescent="0.3">
      <c r="B41" s="56"/>
      <c r="C41" s="56"/>
      <c r="D41" s="23"/>
      <c r="E41" s="4"/>
      <c r="F41" s="4"/>
    </row>
    <row r="42" spans="1:13" x14ac:dyDescent="0.3">
      <c r="A42" s="28"/>
      <c r="B42" s="2"/>
      <c r="C42" s="2"/>
      <c r="D42" s="2"/>
      <c r="E42" s="4"/>
      <c r="F42" s="4"/>
      <c r="G42" s="2"/>
      <c r="H42" s="4"/>
      <c r="I42" s="28"/>
      <c r="J42" s="28"/>
      <c r="K42" s="28"/>
      <c r="L42" s="28"/>
      <c r="M42" s="28"/>
    </row>
    <row r="43" spans="1:13" x14ac:dyDescent="0.3">
      <c r="A43" s="28"/>
      <c r="B43" s="2"/>
      <c r="C43" s="2"/>
      <c r="D43" s="2"/>
      <c r="E43" s="4"/>
      <c r="F43" s="4"/>
      <c r="G43" s="2"/>
      <c r="H43" s="2"/>
      <c r="I43" s="28"/>
      <c r="J43" s="28"/>
      <c r="K43" s="28"/>
      <c r="L43" s="28"/>
      <c r="M43" s="28"/>
    </row>
    <row r="44" spans="1:13" x14ac:dyDescent="0.3">
      <c r="A44" s="28"/>
      <c r="B44" s="2"/>
      <c r="C44" s="2"/>
      <c r="D44" s="2"/>
      <c r="E44" s="4"/>
      <c r="F44" s="4"/>
      <c r="G44" s="2"/>
      <c r="H44" s="2"/>
      <c r="I44" s="28"/>
      <c r="J44" s="28"/>
      <c r="K44" s="28"/>
      <c r="L44" s="28"/>
      <c r="M44" s="28"/>
    </row>
    <row r="45" spans="1:13" x14ac:dyDescent="0.3">
      <c r="A45" s="28"/>
      <c r="B45" s="2"/>
      <c r="C45" s="30"/>
      <c r="D45" s="2"/>
      <c r="E45" s="65"/>
      <c r="F45" s="65"/>
      <c r="G45" s="16"/>
      <c r="H45" s="4"/>
      <c r="I45" s="28"/>
      <c r="J45" s="11"/>
      <c r="K45" s="28"/>
      <c r="L45" s="28"/>
      <c r="M45" s="28"/>
    </row>
    <row r="46" spans="1:13" x14ac:dyDescent="0.3">
      <c r="A46" s="28"/>
      <c r="B46" s="2"/>
      <c r="C46" s="2"/>
      <c r="D46" s="2"/>
      <c r="E46" s="4"/>
      <c r="F46" s="4"/>
      <c r="G46" s="2"/>
      <c r="H46" s="2"/>
      <c r="I46" s="28"/>
      <c r="J46" s="28"/>
      <c r="K46" s="28"/>
      <c r="L46" s="28"/>
      <c r="M46" s="28"/>
    </row>
    <row r="47" spans="1:13" x14ac:dyDescent="0.3">
      <c r="B47" s="2"/>
      <c r="C47" s="2"/>
      <c r="D47" s="2"/>
      <c r="E47" s="4"/>
      <c r="F47" s="4"/>
      <c r="G47" s="2"/>
      <c r="H47" s="2"/>
      <c r="I47" s="28"/>
      <c r="J47" s="28"/>
      <c r="K47" s="28"/>
      <c r="L47" s="28"/>
      <c r="M47" s="28"/>
    </row>
    <row r="48" spans="1:13" x14ac:dyDescent="0.3">
      <c r="A48" s="8" t="s">
        <v>8</v>
      </c>
      <c r="B48" s="2"/>
      <c r="C48" s="2"/>
      <c r="D48" s="2"/>
      <c r="E48" s="4"/>
      <c r="F48" s="4"/>
      <c r="G48" s="9"/>
      <c r="H48" s="10"/>
      <c r="I48" s="28"/>
      <c r="J48" s="28"/>
      <c r="K48" s="28"/>
      <c r="L48" s="28"/>
      <c r="M48" s="28"/>
    </row>
    <row r="49" spans="2:13" x14ac:dyDescent="0.3">
      <c r="B49" s="2"/>
      <c r="C49" s="2"/>
      <c r="D49" s="2"/>
      <c r="E49" s="4"/>
      <c r="F49" s="4"/>
      <c r="G49" s="2"/>
      <c r="H49" s="2"/>
      <c r="I49" s="28"/>
      <c r="J49" s="28"/>
      <c r="K49" s="28"/>
      <c r="L49" s="28"/>
      <c r="M49" s="28"/>
    </row>
    <row r="50" spans="2:13" x14ac:dyDescent="0.3">
      <c r="B50" s="2"/>
      <c r="C50" s="2"/>
      <c r="D50" s="2"/>
      <c r="E50" s="4"/>
      <c r="F50" s="4"/>
      <c r="G50" s="2"/>
      <c r="H50" s="2"/>
      <c r="I50" s="28"/>
      <c r="J50" s="28"/>
      <c r="K50" s="28"/>
      <c r="L50" s="28"/>
      <c r="M50" s="28"/>
    </row>
    <row r="51" spans="2:13" x14ac:dyDescent="0.3">
      <c r="B51" s="2"/>
      <c r="C51" s="2"/>
      <c r="D51" s="2"/>
      <c r="E51" s="4"/>
      <c r="F51" s="4"/>
      <c r="G51" s="2"/>
      <c r="H51" s="2"/>
      <c r="I51" s="28"/>
      <c r="J51" s="28"/>
      <c r="K51" s="28"/>
      <c r="L51" s="28"/>
      <c r="M51" s="28"/>
    </row>
    <row r="52" spans="2:13" x14ac:dyDescent="0.3">
      <c r="B52" s="2"/>
      <c r="C52" s="2"/>
      <c r="D52" s="2"/>
      <c r="E52" s="4"/>
      <c r="F52" s="4"/>
      <c r="G52" s="2"/>
      <c r="H52" s="2"/>
    </row>
    <row r="53" spans="2:13" x14ac:dyDescent="0.3">
      <c r="B53" s="2"/>
      <c r="C53" s="2"/>
      <c r="D53" s="2"/>
      <c r="E53" s="2"/>
      <c r="F53" s="64"/>
      <c r="G53" s="2"/>
      <c r="H53" s="2"/>
    </row>
    <row r="54" spans="2:13" x14ac:dyDescent="0.3">
      <c r="B54" s="2"/>
      <c r="C54" s="2"/>
      <c r="D54" s="2"/>
      <c r="E54" s="2"/>
      <c r="F54" s="9"/>
      <c r="G54" s="2"/>
      <c r="H54" s="2"/>
    </row>
    <row r="55" spans="2:13" x14ac:dyDescent="0.3">
      <c r="B55" s="2"/>
      <c r="C55" s="2"/>
      <c r="D55" s="2"/>
      <c r="E55" s="2"/>
      <c r="F55" s="9"/>
      <c r="G55" s="2"/>
      <c r="H55" s="2"/>
    </row>
    <row r="56" spans="2:13" x14ac:dyDescent="0.3">
      <c r="B56" s="2"/>
      <c r="C56" s="2"/>
      <c r="D56" s="2"/>
      <c r="E56" s="2"/>
      <c r="F56" s="9"/>
      <c r="G56" s="2"/>
      <c r="H56" s="2"/>
    </row>
    <row r="57" spans="2:13" x14ac:dyDescent="0.3">
      <c r="C57" s="2"/>
      <c r="D57" s="2"/>
      <c r="E57" s="2"/>
      <c r="F57" s="9"/>
      <c r="G57" s="2"/>
      <c r="H57" s="2"/>
    </row>
    <row r="58" spans="2:13" x14ac:dyDescent="0.3">
      <c r="C58" s="2"/>
      <c r="D58" s="2"/>
      <c r="E58" s="2"/>
      <c r="F58" s="9"/>
      <c r="G58" s="2"/>
      <c r="H58" s="2"/>
    </row>
    <row r="59" spans="2:13" x14ac:dyDescent="0.3">
      <c r="C59" s="2"/>
      <c r="D59" s="2"/>
      <c r="E59" s="2"/>
      <c r="F59" s="9"/>
      <c r="G59" s="2"/>
      <c r="H59" s="2"/>
    </row>
    <row r="60" spans="2:13" x14ac:dyDescent="0.3">
      <c r="C60" s="2"/>
      <c r="D60" s="2"/>
      <c r="E60" s="2"/>
      <c r="F60" s="9"/>
      <c r="G60" s="2"/>
      <c r="H60" s="2"/>
    </row>
    <row r="61" spans="2:13" x14ac:dyDescent="0.3">
      <c r="C61" s="2"/>
      <c r="D61" s="2"/>
      <c r="E61" s="2"/>
      <c r="F61" s="9"/>
      <c r="G61" s="2"/>
      <c r="H61" s="2"/>
    </row>
    <row r="62" spans="2:13" x14ac:dyDescent="0.3">
      <c r="C62" s="2"/>
      <c r="D62" s="2"/>
      <c r="E62" s="2"/>
      <c r="F62" s="9"/>
      <c r="G62" s="2"/>
      <c r="H62" s="2"/>
    </row>
    <row r="63" spans="2:13" x14ac:dyDescent="0.3">
      <c r="C63" s="2"/>
      <c r="D63" s="2"/>
      <c r="E63" s="2"/>
      <c r="F63" s="9"/>
      <c r="G63" s="2"/>
      <c r="H63" s="2"/>
    </row>
    <row r="64" spans="2:13" x14ac:dyDescent="0.3">
      <c r="C64" s="2"/>
      <c r="D64" s="2"/>
      <c r="E64" s="2"/>
      <c r="F64" s="9"/>
      <c r="G64" s="2"/>
      <c r="H64" s="2"/>
    </row>
    <row r="65" spans="3:8" x14ac:dyDescent="0.3">
      <c r="C65" s="2"/>
      <c r="D65" s="2"/>
      <c r="E65" s="2"/>
      <c r="F65" s="9"/>
      <c r="G65" s="2"/>
      <c r="H65" s="2"/>
    </row>
    <row r="66" spans="3:8" x14ac:dyDescent="0.3">
      <c r="C66" s="2"/>
      <c r="D66" s="2"/>
      <c r="E66" s="2"/>
      <c r="F66" s="9"/>
      <c r="G66" s="2"/>
      <c r="H66" s="2"/>
    </row>
    <row r="67" spans="3:8" x14ac:dyDescent="0.3">
      <c r="C67" s="2"/>
      <c r="D67" s="2"/>
      <c r="E67" s="2"/>
      <c r="F67" s="9"/>
      <c r="G67" s="2"/>
      <c r="H67" s="2"/>
    </row>
    <row r="68" spans="3:8" x14ac:dyDescent="0.3">
      <c r="C68" s="2"/>
      <c r="D68" s="2"/>
      <c r="E68" s="2"/>
      <c r="F68" s="9"/>
      <c r="G68" s="2"/>
      <c r="H68" s="2"/>
    </row>
    <row r="69" spans="3:8" x14ac:dyDescent="0.3">
      <c r="C69" s="2"/>
      <c r="D69" s="2"/>
      <c r="E69" s="2"/>
      <c r="F69" s="9"/>
      <c r="G69" s="2"/>
      <c r="H69" s="2"/>
    </row>
    <row r="70" spans="3:8" x14ac:dyDescent="0.3">
      <c r="C70" s="2"/>
      <c r="D70" s="2"/>
      <c r="E70" s="2"/>
      <c r="F70" s="9"/>
      <c r="G70" s="2"/>
      <c r="H70" s="2"/>
    </row>
    <row r="71" spans="3:8" x14ac:dyDescent="0.3">
      <c r="C71" s="2"/>
      <c r="D71" s="2"/>
      <c r="E71" s="2"/>
      <c r="F71" s="9"/>
      <c r="G71" s="2"/>
      <c r="H71" s="2"/>
    </row>
    <row r="72" spans="3:8" x14ac:dyDescent="0.3">
      <c r="C72" s="2"/>
      <c r="D72" s="2"/>
      <c r="E72" s="2"/>
      <c r="F72" s="9"/>
      <c r="G72" s="2"/>
      <c r="H72" s="2"/>
    </row>
    <row r="73" spans="3:8" x14ac:dyDescent="0.3">
      <c r="C73" s="2"/>
      <c r="D73" s="2"/>
      <c r="E73" s="2"/>
      <c r="F73" s="9"/>
      <c r="G73" s="2"/>
      <c r="H73" s="2"/>
    </row>
    <row r="74" spans="3:8" x14ac:dyDescent="0.3">
      <c r="C74" s="2"/>
      <c r="D74" s="2"/>
      <c r="E74" s="2"/>
      <c r="F74" s="9"/>
      <c r="G74" s="2"/>
      <c r="H74" s="2"/>
    </row>
    <row r="75" spans="3:8" x14ac:dyDescent="0.3">
      <c r="C75" s="2"/>
      <c r="D75" s="2"/>
      <c r="E75" s="2"/>
      <c r="F75" s="9"/>
      <c r="G75" s="2"/>
      <c r="H75" s="2"/>
    </row>
    <row r="76" spans="3:8" x14ac:dyDescent="0.3">
      <c r="C76" s="2"/>
      <c r="D76" s="2"/>
      <c r="E76" s="2"/>
      <c r="F76" s="9"/>
      <c r="G76" s="2"/>
      <c r="H76" s="2"/>
    </row>
    <row r="77" spans="3:8" x14ac:dyDescent="0.3">
      <c r="C77" s="2"/>
      <c r="D77" s="2"/>
      <c r="E77" s="2"/>
      <c r="F77" s="9"/>
      <c r="G77" s="2"/>
      <c r="H77" s="2"/>
    </row>
    <row r="78" spans="3:8" x14ac:dyDescent="0.3">
      <c r="C78" s="2"/>
      <c r="D78" s="2"/>
      <c r="E78" s="2"/>
      <c r="F78" s="9"/>
      <c r="G78" s="2"/>
      <c r="H78" s="2"/>
    </row>
    <row r="79" spans="3:8" x14ac:dyDescent="0.3">
      <c r="C79" s="2"/>
      <c r="D79" s="2"/>
      <c r="E79" s="2"/>
      <c r="F79" s="9"/>
      <c r="G79" s="2"/>
      <c r="H79" s="2"/>
    </row>
  </sheetData>
  <pageMargins left="0.7" right="0.7" top="0.78740157499999996" bottom="0.78740157499999996" header="0.3" footer="0.3"/>
  <pageSetup paperSize="9" scale="86" orientation="portrait" r:id="rId1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8"/>
  <sheetViews>
    <sheetView tabSelected="1" workbookViewId="0">
      <selection activeCell="H11" sqref="H11"/>
    </sheetView>
  </sheetViews>
  <sheetFormatPr defaultRowHeight="14.4" x14ac:dyDescent="0.3"/>
  <cols>
    <col min="1" max="1" width="34.88671875" customWidth="1"/>
    <col min="2" max="2" width="8.77734375" customWidth="1"/>
    <col min="3" max="3" width="9.21875" customWidth="1"/>
    <col min="4" max="4" width="7.5546875" customWidth="1"/>
    <col min="5" max="5" width="12.21875" customWidth="1"/>
    <col min="6" max="6" width="12.6640625" customWidth="1"/>
  </cols>
  <sheetData>
    <row r="1" spans="1:6" ht="21" x14ac:dyDescent="0.4">
      <c r="A1" s="21" t="s">
        <v>137</v>
      </c>
      <c r="B1" s="28"/>
      <c r="C1" s="28"/>
      <c r="D1" s="28"/>
    </row>
    <row r="2" spans="1:6" x14ac:dyDescent="0.3">
      <c r="A2" s="28" t="s">
        <v>106</v>
      </c>
      <c r="B2" s="28"/>
      <c r="C2" s="28"/>
      <c r="D2" s="28"/>
    </row>
    <row r="3" spans="1:6" x14ac:dyDescent="0.3">
      <c r="A3" s="28"/>
      <c r="B3" s="28"/>
      <c r="C3" s="28"/>
      <c r="D3" s="28"/>
    </row>
    <row r="4" spans="1:6" ht="28.8" x14ac:dyDescent="0.3">
      <c r="A4" s="12" t="s">
        <v>0</v>
      </c>
      <c r="B4" s="13" t="s">
        <v>1</v>
      </c>
      <c r="C4" s="14" t="s">
        <v>2</v>
      </c>
      <c r="D4" s="15" t="s">
        <v>9</v>
      </c>
      <c r="E4" s="15" t="s">
        <v>92</v>
      </c>
      <c r="F4" s="15" t="s">
        <v>4</v>
      </c>
    </row>
    <row r="5" spans="1:6" s="28" customFormat="1" x14ac:dyDescent="0.3">
      <c r="A5" s="12" t="s">
        <v>105</v>
      </c>
      <c r="B5" s="13"/>
      <c r="C5" s="14"/>
      <c r="D5" s="15"/>
      <c r="E5" s="15"/>
      <c r="F5" s="15"/>
    </row>
    <row r="6" spans="1:6" s="28" customFormat="1" x14ac:dyDescent="0.3">
      <c r="A6" s="38" t="s">
        <v>111</v>
      </c>
      <c r="B6" s="49" t="s">
        <v>109</v>
      </c>
      <c r="C6" s="49">
        <v>0.4</v>
      </c>
      <c r="D6" s="63">
        <v>0</v>
      </c>
      <c r="E6" s="65"/>
      <c r="F6" s="65"/>
    </row>
    <row r="7" spans="1:6" s="28" customFormat="1" x14ac:dyDescent="0.3">
      <c r="A7" s="12"/>
      <c r="B7" s="33"/>
      <c r="C7" s="33"/>
      <c r="D7" s="33"/>
      <c r="E7" s="65"/>
      <c r="F7" s="65"/>
    </row>
    <row r="8" spans="1:6" s="28" customFormat="1" x14ac:dyDescent="0.3">
      <c r="A8" s="12" t="s">
        <v>35</v>
      </c>
      <c r="B8" s="33"/>
      <c r="C8" s="33"/>
      <c r="D8" s="33"/>
      <c r="E8" s="65"/>
      <c r="F8" s="65"/>
    </row>
    <row r="9" spans="1:6" ht="28.8" x14ac:dyDescent="0.3">
      <c r="A9" s="38" t="s">
        <v>129</v>
      </c>
      <c r="B9" s="20" t="s">
        <v>5</v>
      </c>
      <c r="C9" s="20">
        <v>1</v>
      </c>
      <c r="D9" s="53">
        <v>0</v>
      </c>
      <c r="E9" s="65"/>
      <c r="F9" s="65"/>
    </row>
    <row r="10" spans="1:6" s="28" customFormat="1" ht="28.8" x14ac:dyDescent="0.3">
      <c r="A10" s="38" t="s">
        <v>128</v>
      </c>
      <c r="B10" s="20" t="s">
        <v>5</v>
      </c>
      <c r="C10" s="20">
        <v>1</v>
      </c>
      <c r="D10" s="53">
        <v>0</v>
      </c>
      <c r="E10" s="65"/>
      <c r="F10" s="65"/>
    </row>
    <row r="11" spans="1:6" s="28" customFormat="1" ht="28.8" x14ac:dyDescent="0.3">
      <c r="A11" s="38" t="s">
        <v>135</v>
      </c>
      <c r="B11" s="20" t="s">
        <v>5</v>
      </c>
      <c r="C11" s="20">
        <v>3</v>
      </c>
      <c r="D11" s="53">
        <v>0</v>
      </c>
      <c r="E11" s="65"/>
      <c r="F11" s="65"/>
    </row>
    <row r="12" spans="1:6" x14ac:dyDescent="0.3">
      <c r="A12" s="28" t="s">
        <v>102</v>
      </c>
      <c r="B12" s="20" t="s">
        <v>5</v>
      </c>
      <c r="C12" s="20">
        <v>5</v>
      </c>
      <c r="D12" s="53">
        <v>0</v>
      </c>
      <c r="E12" s="65"/>
      <c r="F12" s="65"/>
    </row>
    <row r="13" spans="1:6" s="28" customFormat="1" x14ac:dyDescent="0.3">
      <c r="A13" s="28" t="s">
        <v>132</v>
      </c>
      <c r="B13" s="20" t="s">
        <v>103</v>
      </c>
      <c r="C13" s="20">
        <v>2</v>
      </c>
      <c r="D13" s="53">
        <v>0</v>
      </c>
      <c r="E13" s="65"/>
      <c r="F13" s="65"/>
    </row>
    <row r="14" spans="1:6" s="28" customFormat="1" x14ac:dyDescent="0.3">
      <c r="A14" s="28" t="s">
        <v>104</v>
      </c>
      <c r="B14" s="20" t="s">
        <v>10</v>
      </c>
      <c r="C14" s="20">
        <v>6</v>
      </c>
      <c r="D14" s="53">
        <v>1</v>
      </c>
      <c r="E14" s="65"/>
      <c r="F14" s="65"/>
    </row>
    <row r="15" spans="1:6" s="28" customFormat="1" x14ac:dyDescent="0.3">
      <c r="A15" s="28" t="s">
        <v>136</v>
      </c>
      <c r="B15" s="20" t="s">
        <v>10</v>
      </c>
      <c r="C15" s="20">
        <v>15</v>
      </c>
      <c r="D15" s="53">
        <v>3</v>
      </c>
      <c r="E15" s="65"/>
      <c r="F15" s="65"/>
    </row>
    <row r="16" spans="1:6" s="28" customFormat="1" x14ac:dyDescent="0.3">
      <c r="A16" s="28" t="s">
        <v>133</v>
      </c>
      <c r="B16" s="20" t="s">
        <v>5</v>
      </c>
      <c r="C16" s="20">
        <v>6</v>
      </c>
      <c r="D16" s="53">
        <v>0</v>
      </c>
      <c r="E16" s="65"/>
      <c r="F16" s="65"/>
    </row>
    <row r="17" spans="1:6" s="28" customFormat="1" x14ac:dyDescent="0.3">
      <c r="A17" s="28" t="s">
        <v>134</v>
      </c>
      <c r="B17" s="20" t="s">
        <v>5</v>
      </c>
      <c r="C17" s="20">
        <v>9</v>
      </c>
      <c r="D17" s="53">
        <v>0</v>
      </c>
      <c r="E17" s="65"/>
      <c r="F17" s="65"/>
    </row>
    <row r="18" spans="1:6" x14ac:dyDescent="0.3">
      <c r="A18" s="28"/>
      <c r="B18" s="33"/>
      <c r="C18" s="33"/>
      <c r="D18" s="33"/>
      <c r="E18" s="65"/>
      <c r="F18" s="65"/>
    </row>
    <row r="19" spans="1:6" x14ac:dyDescent="0.3">
      <c r="A19" s="12" t="s">
        <v>71</v>
      </c>
      <c r="B19" s="2"/>
      <c r="C19" s="2"/>
      <c r="D19" s="2"/>
      <c r="E19" s="65"/>
      <c r="F19" s="65"/>
    </row>
    <row r="20" spans="1:6" x14ac:dyDescent="0.3">
      <c r="A20" s="28" t="s">
        <v>70</v>
      </c>
      <c r="B20" s="20" t="s">
        <v>31</v>
      </c>
      <c r="C20" s="20">
        <v>1</v>
      </c>
      <c r="D20" s="53">
        <v>0</v>
      </c>
      <c r="E20" s="65"/>
      <c r="F20" s="65"/>
    </row>
    <row r="21" spans="1:6" x14ac:dyDescent="0.3">
      <c r="A21" s="28"/>
      <c r="B21" s="2"/>
      <c r="C21" s="2"/>
      <c r="D21" s="2"/>
      <c r="E21" s="65"/>
      <c r="F21" s="65"/>
    </row>
    <row r="22" spans="1:6" x14ac:dyDescent="0.3">
      <c r="A22" s="12" t="s">
        <v>63</v>
      </c>
      <c r="B22" s="2"/>
      <c r="C22" s="2"/>
      <c r="D22" s="2"/>
      <c r="E22" s="65"/>
      <c r="F22" s="65"/>
    </row>
    <row r="23" spans="1:6" x14ac:dyDescent="0.3">
      <c r="A23" s="28" t="s">
        <v>69</v>
      </c>
      <c r="B23" s="20" t="s">
        <v>5</v>
      </c>
      <c r="C23" s="20">
        <v>5</v>
      </c>
      <c r="D23" s="53">
        <v>0</v>
      </c>
      <c r="E23" s="65"/>
      <c r="F23" s="65"/>
    </row>
    <row r="24" spans="1:6" s="28" customFormat="1" x14ac:dyDescent="0.3">
      <c r="A24" s="28" t="s">
        <v>130</v>
      </c>
      <c r="B24" s="20" t="s">
        <v>31</v>
      </c>
      <c r="C24" s="20">
        <v>1</v>
      </c>
      <c r="D24" s="53">
        <v>0</v>
      </c>
      <c r="E24" s="65"/>
      <c r="F24" s="65"/>
    </row>
    <row r="25" spans="1:6" x14ac:dyDescent="0.3">
      <c r="A25" s="28" t="s">
        <v>72</v>
      </c>
      <c r="B25" s="20" t="s">
        <v>31</v>
      </c>
      <c r="C25" s="20">
        <v>5</v>
      </c>
      <c r="D25" s="53">
        <v>0</v>
      </c>
      <c r="E25" s="65"/>
      <c r="F25" s="65"/>
    </row>
    <row r="26" spans="1:6" x14ac:dyDescent="0.3">
      <c r="A26" s="28"/>
      <c r="B26" s="2"/>
      <c r="C26" s="2"/>
      <c r="D26" s="2"/>
      <c r="E26" s="69"/>
      <c r="F26" s="68"/>
    </row>
    <row r="27" spans="1:6" x14ac:dyDescent="0.3">
      <c r="A27" s="8" t="s">
        <v>99</v>
      </c>
      <c r="B27" s="33"/>
      <c r="C27" s="33"/>
      <c r="D27" s="33"/>
      <c r="E27" s="4"/>
      <c r="F27" s="10"/>
    </row>
    <row r="28" spans="1:6" x14ac:dyDescent="0.3">
      <c r="A28" s="8"/>
      <c r="B28" s="2"/>
      <c r="C28" s="2"/>
      <c r="D28" s="2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workbookViewId="0">
      <selection activeCell="A25" sqref="A25"/>
    </sheetView>
  </sheetViews>
  <sheetFormatPr defaultRowHeight="14.4" x14ac:dyDescent="0.3"/>
  <cols>
    <col min="1" max="1" width="48.88671875" style="1" customWidth="1"/>
    <col min="2" max="2" width="6.88671875" style="1" customWidth="1"/>
    <col min="3" max="4" width="8" style="1" customWidth="1"/>
    <col min="5" max="5" width="16.6640625" style="1" customWidth="1"/>
    <col min="6" max="6" width="12.88671875" style="1" customWidth="1"/>
    <col min="7" max="7" width="9.109375" style="1"/>
    <col min="8" max="8" width="5" style="8" customWidth="1"/>
    <col min="9" max="9" width="13.88671875" style="1" customWidth="1"/>
    <col min="10" max="10" width="17.109375" style="1" customWidth="1"/>
    <col min="11" max="15" width="9.109375" style="1"/>
  </cols>
  <sheetData>
    <row r="1" spans="1:10" ht="21" x14ac:dyDescent="0.4">
      <c r="A1" s="21" t="s">
        <v>20</v>
      </c>
    </row>
    <row r="2" spans="1:10" x14ac:dyDescent="0.3">
      <c r="A2" s="11" t="s">
        <v>19</v>
      </c>
    </row>
    <row r="4" spans="1:10" x14ac:dyDescent="0.3">
      <c r="A4" s="6" t="s">
        <v>14</v>
      </c>
      <c r="B4" s="6"/>
      <c r="C4" s="7" t="s">
        <v>15</v>
      </c>
    </row>
    <row r="5" spans="1:10" x14ac:dyDescent="0.3">
      <c r="A5" s="1" t="s">
        <v>16</v>
      </c>
      <c r="B5" s="5">
        <v>1</v>
      </c>
      <c r="C5" s="3">
        <v>0.2</v>
      </c>
    </row>
    <row r="6" spans="1:10" x14ac:dyDescent="0.3">
      <c r="A6" s="1" t="s">
        <v>16</v>
      </c>
      <c r="B6" s="5">
        <v>2</v>
      </c>
      <c r="C6" s="3">
        <v>0</v>
      </c>
    </row>
    <row r="7" spans="1:10" x14ac:dyDescent="0.3">
      <c r="A7" s="1" t="s">
        <v>16</v>
      </c>
      <c r="B7" s="5">
        <v>3</v>
      </c>
      <c r="C7" s="3">
        <v>0</v>
      </c>
    </row>
    <row r="8" spans="1:10" x14ac:dyDescent="0.3">
      <c r="A8" s="1" t="s">
        <v>16</v>
      </c>
      <c r="B8" s="5">
        <v>4</v>
      </c>
      <c r="C8" s="3">
        <v>0</v>
      </c>
    </row>
    <row r="9" spans="1:10" x14ac:dyDescent="0.3">
      <c r="A9" s="1" t="s">
        <v>16</v>
      </c>
      <c r="B9" s="5">
        <v>5</v>
      </c>
      <c r="C9" s="3">
        <v>0</v>
      </c>
    </row>
    <row r="10" spans="1:10" x14ac:dyDescent="0.3">
      <c r="A10" s="1" t="s">
        <v>16</v>
      </c>
      <c r="B10" s="5">
        <v>6</v>
      </c>
      <c r="C10" s="3">
        <v>0</v>
      </c>
    </row>
    <row r="11" spans="1:10" x14ac:dyDescent="0.3">
      <c r="A11" s="11" t="s">
        <v>18</v>
      </c>
      <c r="B11" s="5">
        <v>7</v>
      </c>
      <c r="C11" s="3">
        <v>0</v>
      </c>
    </row>
    <row r="12" spans="1:10" x14ac:dyDescent="0.3">
      <c r="A12" s="6"/>
      <c r="B12" s="6"/>
      <c r="C12" s="6"/>
    </row>
    <row r="14" spans="1:10" ht="28.8" x14ac:dyDescent="0.3">
      <c r="A14" s="12" t="s">
        <v>0</v>
      </c>
      <c r="B14" s="13" t="s">
        <v>1</v>
      </c>
      <c r="C14" s="14" t="s">
        <v>2</v>
      </c>
      <c r="D14" s="15" t="s">
        <v>9</v>
      </c>
      <c r="E14" s="14" t="s">
        <v>3</v>
      </c>
      <c r="F14" s="14" t="s">
        <v>4</v>
      </c>
      <c r="G14" s="8"/>
      <c r="I14" s="14" t="s">
        <v>6</v>
      </c>
      <c r="J14" s="14" t="s">
        <v>7</v>
      </c>
    </row>
    <row r="15" spans="1:10" x14ac:dyDescent="0.3">
      <c r="B15" s="17"/>
      <c r="C15" s="17"/>
      <c r="D15" s="20"/>
      <c r="E15" s="18"/>
      <c r="F15" s="4">
        <f t="shared" ref="F15:F20" si="0">E15*(C15+D15)</f>
        <v>0</v>
      </c>
      <c r="G15" s="2"/>
      <c r="H15" s="19">
        <v>1</v>
      </c>
      <c r="I15" s="16">
        <f t="shared" ref="I15:I20" si="1">VLOOKUP(H15,$B$5:$C$11,2,FALSE)</f>
        <v>0.2</v>
      </c>
      <c r="J15" s="4">
        <f t="shared" ref="J15:J20" si="2">F15*(1-I15)</f>
        <v>0</v>
      </c>
    </row>
    <row r="16" spans="1:10" x14ac:dyDescent="0.3">
      <c r="B16" s="17"/>
      <c r="C16" s="17"/>
      <c r="D16" s="20"/>
      <c r="E16" s="18"/>
      <c r="F16" s="4">
        <f t="shared" si="0"/>
        <v>0</v>
      </c>
      <c r="G16" s="2"/>
      <c r="H16" s="19">
        <v>1</v>
      </c>
      <c r="I16" s="16">
        <f t="shared" si="1"/>
        <v>0.2</v>
      </c>
      <c r="J16" s="4">
        <f t="shared" si="2"/>
        <v>0</v>
      </c>
    </row>
    <row r="17" spans="1:12" x14ac:dyDescent="0.3">
      <c r="B17" s="17"/>
      <c r="C17" s="17"/>
      <c r="D17" s="20"/>
      <c r="E17" s="18"/>
      <c r="F17" s="4">
        <f t="shared" si="0"/>
        <v>0</v>
      </c>
      <c r="G17" s="2"/>
      <c r="H17" s="19">
        <v>1</v>
      </c>
      <c r="I17" s="16">
        <f t="shared" si="1"/>
        <v>0.2</v>
      </c>
      <c r="J17" s="4">
        <f t="shared" si="2"/>
        <v>0</v>
      </c>
    </row>
    <row r="18" spans="1:12" x14ac:dyDescent="0.3">
      <c r="B18" s="17"/>
      <c r="C18" s="17"/>
      <c r="D18" s="20"/>
      <c r="E18" s="18"/>
      <c r="F18" s="4">
        <f t="shared" si="0"/>
        <v>0</v>
      </c>
      <c r="G18" s="2"/>
      <c r="H18" s="19">
        <v>1</v>
      </c>
      <c r="I18" s="16">
        <f t="shared" si="1"/>
        <v>0.2</v>
      </c>
      <c r="J18" s="4">
        <f t="shared" si="2"/>
        <v>0</v>
      </c>
    </row>
    <row r="19" spans="1:12" x14ac:dyDescent="0.3">
      <c r="B19" s="17"/>
      <c r="C19" s="17"/>
      <c r="D19" s="20"/>
      <c r="E19" s="18"/>
      <c r="F19" s="4">
        <f t="shared" si="0"/>
        <v>0</v>
      </c>
      <c r="G19" s="2"/>
      <c r="H19" s="19">
        <v>1</v>
      </c>
      <c r="I19" s="16">
        <f t="shared" si="1"/>
        <v>0.2</v>
      </c>
      <c r="J19" s="4">
        <f t="shared" si="2"/>
        <v>0</v>
      </c>
    </row>
    <row r="20" spans="1:12" x14ac:dyDescent="0.3">
      <c r="B20" s="17"/>
      <c r="C20" s="17"/>
      <c r="D20" s="20"/>
      <c r="E20" s="18"/>
      <c r="F20" s="4">
        <f t="shared" si="0"/>
        <v>0</v>
      </c>
      <c r="G20" s="2"/>
      <c r="H20" s="19">
        <v>1</v>
      </c>
      <c r="I20" s="16">
        <f t="shared" si="1"/>
        <v>0.2</v>
      </c>
      <c r="J20" s="4">
        <f t="shared" si="2"/>
        <v>0</v>
      </c>
    </row>
    <row r="21" spans="1:12" x14ac:dyDescent="0.3">
      <c r="A21" s="22"/>
      <c r="B21" s="23"/>
      <c r="C21" s="23"/>
      <c r="D21" s="23"/>
      <c r="E21" s="24"/>
      <c r="F21" s="24"/>
      <c r="G21" s="23"/>
      <c r="H21" s="25"/>
      <c r="I21" s="23"/>
      <c r="J21" s="23"/>
    </row>
    <row r="22" spans="1:12" x14ac:dyDescent="0.3">
      <c r="B22" s="2"/>
      <c r="C22" s="2"/>
      <c r="D22" s="2"/>
      <c r="E22" s="4"/>
      <c r="F22" s="4"/>
      <c r="G22" s="2"/>
      <c r="H22" s="9"/>
      <c r="I22" s="2"/>
      <c r="J22" s="2"/>
    </row>
    <row r="23" spans="1:12" x14ac:dyDescent="0.3">
      <c r="A23" s="1" t="s">
        <v>11</v>
      </c>
      <c r="B23" s="2"/>
      <c r="C23" s="2"/>
      <c r="D23" s="2"/>
      <c r="E23" s="4"/>
      <c r="F23" s="4">
        <f>SUM(F15:F22)</f>
        <v>0</v>
      </c>
      <c r="G23" s="2"/>
      <c r="H23" s="9"/>
      <c r="I23" s="2"/>
      <c r="J23" s="4">
        <f>SUM(J15:J22)</f>
        <v>0</v>
      </c>
    </row>
    <row r="24" spans="1:12" x14ac:dyDescent="0.3">
      <c r="B24" s="2"/>
      <c r="C24" s="2"/>
      <c r="D24" s="2"/>
      <c r="E24" s="4"/>
      <c r="F24" s="4"/>
      <c r="G24" s="2"/>
      <c r="H24" s="9"/>
      <c r="I24" s="2"/>
      <c r="J24" s="2"/>
    </row>
    <row r="25" spans="1:12" x14ac:dyDescent="0.3">
      <c r="B25" s="2"/>
      <c r="C25" s="2"/>
      <c r="D25" s="2"/>
      <c r="E25" s="4"/>
      <c r="F25" s="4"/>
      <c r="G25" s="2"/>
      <c r="H25" s="9"/>
      <c r="I25" s="2"/>
      <c r="J25" s="2"/>
    </row>
    <row r="26" spans="1:12" x14ac:dyDescent="0.3">
      <c r="A26" s="1" t="s">
        <v>12</v>
      </c>
      <c r="B26" s="2" t="s">
        <v>13</v>
      </c>
      <c r="C26" s="17">
        <v>0</v>
      </c>
      <c r="D26" s="2"/>
      <c r="E26" s="18">
        <v>500</v>
      </c>
      <c r="F26" s="4">
        <f>E26*(C26+D26)</f>
        <v>0</v>
      </c>
      <c r="G26" s="2"/>
      <c r="H26" s="19">
        <v>7</v>
      </c>
      <c r="I26" s="16">
        <v>0</v>
      </c>
      <c r="J26" s="4">
        <f>F26*(1-I26)</f>
        <v>0</v>
      </c>
      <c r="L26" s="11" t="s">
        <v>17</v>
      </c>
    </row>
    <row r="27" spans="1:12" x14ac:dyDescent="0.3">
      <c r="B27" s="2"/>
      <c r="C27" s="2"/>
      <c r="D27" s="2"/>
      <c r="E27" s="2"/>
      <c r="F27" s="2"/>
      <c r="G27" s="2"/>
      <c r="H27" s="9"/>
      <c r="I27" s="2"/>
      <c r="J27" s="2"/>
    </row>
    <row r="28" spans="1:12" x14ac:dyDescent="0.3">
      <c r="B28" s="2"/>
      <c r="C28" s="2"/>
      <c r="D28" s="2"/>
      <c r="E28" s="2"/>
      <c r="F28" s="2"/>
      <c r="G28" s="2"/>
      <c r="H28" s="9"/>
      <c r="I28" s="2"/>
      <c r="J28" s="2"/>
    </row>
    <row r="29" spans="1:12" x14ac:dyDescent="0.3">
      <c r="A29" s="8" t="s">
        <v>8</v>
      </c>
      <c r="B29" s="2"/>
      <c r="C29" s="2"/>
      <c r="D29" s="2"/>
      <c r="E29" s="2"/>
      <c r="F29" s="9"/>
      <c r="G29" s="9"/>
      <c r="H29" s="9"/>
      <c r="I29" s="9"/>
      <c r="J29" s="10">
        <f>J26+J23</f>
        <v>0</v>
      </c>
    </row>
    <row r="30" spans="1:12" x14ac:dyDescent="0.3">
      <c r="B30" s="2"/>
      <c r="C30" s="2"/>
      <c r="D30" s="2"/>
      <c r="E30" s="2"/>
      <c r="F30" s="2"/>
      <c r="G30" s="2"/>
      <c r="H30" s="9"/>
      <c r="I30" s="2"/>
      <c r="J30" s="2"/>
    </row>
    <row r="31" spans="1:12" x14ac:dyDescent="0.3">
      <c r="B31" s="2"/>
      <c r="C31" s="2"/>
      <c r="D31" s="2"/>
      <c r="E31" s="2"/>
      <c r="F31" s="2"/>
      <c r="G31" s="2"/>
      <c r="H31" s="9"/>
      <c r="I31" s="2"/>
      <c r="J31" s="2"/>
    </row>
    <row r="32" spans="1:12" x14ac:dyDescent="0.3">
      <c r="B32" s="2"/>
      <c r="C32" s="2"/>
      <c r="D32" s="2"/>
      <c r="E32" s="2"/>
      <c r="F32" s="2"/>
      <c r="G32" s="2"/>
      <c r="H32" s="9"/>
      <c r="I32" s="2"/>
      <c r="J32" s="2"/>
    </row>
    <row r="33" spans="2:10" x14ac:dyDescent="0.3">
      <c r="B33" s="2"/>
      <c r="C33" s="2"/>
      <c r="D33" s="2"/>
      <c r="E33" s="2"/>
      <c r="F33" s="2"/>
      <c r="G33" s="2"/>
      <c r="H33" s="9"/>
      <c r="I33" s="2"/>
      <c r="J33" s="2"/>
    </row>
    <row r="34" spans="2:10" x14ac:dyDescent="0.3">
      <c r="B34" s="2"/>
      <c r="C34" s="2"/>
      <c r="D34" s="2"/>
      <c r="E34" s="2"/>
      <c r="F34" s="2"/>
      <c r="G34" s="2"/>
      <c r="H34" s="9"/>
      <c r="I34" s="2"/>
      <c r="J34" s="2"/>
    </row>
    <row r="35" spans="2:10" x14ac:dyDescent="0.3">
      <c r="B35" s="2"/>
      <c r="C35" s="2"/>
      <c r="D35" s="2"/>
      <c r="E35" s="2"/>
      <c r="F35" s="2"/>
      <c r="G35" s="2"/>
      <c r="H35" s="9"/>
      <c r="I35" s="2"/>
      <c r="J35" s="2"/>
    </row>
    <row r="36" spans="2:10" x14ac:dyDescent="0.3">
      <c r="B36" s="2"/>
      <c r="C36" s="2"/>
      <c r="D36" s="2"/>
      <c r="E36" s="2"/>
      <c r="F36" s="2"/>
      <c r="G36" s="2"/>
      <c r="H36" s="9"/>
      <c r="I36" s="2"/>
      <c r="J36" s="2"/>
    </row>
    <row r="37" spans="2:10" x14ac:dyDescent="0.3">
      <c r="B37" s="2"/>
      <c r="C37" s="2"/>
      <c r="D37" s="2"/>
      <c r="E37" s="2"/>
      <c r="F37" s="2"/>
      <c r="G37" s="2"/>
      <c r="H37" s="9"/>
      <c r="I37" s="2"/>
      <c r="J37" s="2"/>
    </row>
    <row r="38" spans="2:10" x14ac:dyDescent="0.3">
      <c r="C38" s="2"/>
      <c r="D38" s="2"/>
      <c r="E38" s="2"/>
      <c r="F38" s="2"/>
      <c r="G38" s="2"/>
      <c r="H38" s="9"/>
      <c r="I38" s="2"/>
      <c r="J38" s="2"/>
    </row>
    <row r="39" spans="2:10" x14ac:dyDescent="0.3">
      <c r="C39" s="2"/>
      <c r="D39" s="2"/>
      <c r="E39" s="2"/>
      <c r="F39" s="2"/>
      <c r="G39" s="2"/>
      <c r="H39" s="9"/>
      <c r="I39" s="2"/>
      <c r="J39" s="2"/>
    </row>
    <row r="40" spans="2:10" x14ac:dyDescent="0.3">
      <c r="C40" s="2"/>
      <c r="D40" s="2"/>
      <c r="E40" s="2"/>
      <c r="F40" s="2"/>
      <c r="G40" s="2"/>
      <c r="H40" s="9"/>
      <c r="I40" s="2"/>
      <c r="J40" s="2"/>
    </row>
    <row r="41" spans="2:10" x14ac:dyDescent="0.3">
      <c r="C41" s="2"/>
      <c r="D41" s="2"/>
      <c r="E41" s="2"/>
      <c r="F41" s="2"/>
      <c r="G41" s="2"/>
      <c r="H41" s="9"/>
      <c r="I41" s="2"/>
      <c r="J41" s="2"/>
    </row>
    <row r="42" spans="2:10" x14ac:dyDescent="0.3">
      <c r="C42" s="2"/>
      <c r="D42" s="2"/>
      <c r="E42" s="2"/>
      <c r="F42" s="2"/>
      <c r="G42" s="2"/>
      <c r="H42" s="9"/>
      <c r="I42" s="2"/>
      <c r="J42" s="2"/>
    </row>
    <row r="43" spans="2:10" x14ac:dyDescent="0.3">
      <c r="C43" s="2"/>
      <c r="D43" s="2"/>
      <c r="E43" s="2"/>
      <c r="F43" s="2"/>
      <c r="G43" s="2"/>
      <c r="H43" s="9"/>
      <c r="I43" s="2"/>
      <c r="J43" s="2"/>
    </row>
    <row r="44" spans="2:10" x14ac:dyDescent="0.3">
      <c r="C44" s="2"/>
      <c r="D44" s="2"/>
      <c r="E44" s="2"/>
      <c r="F44" s="2"/>
      <c r="G44" s="2"/>
      <c r="H44" s="9"/>
      <c r="I44" s="2"/>
      <c r="J44" s="2"/>
    </row>
    <row r="45" spans="2:10" x14ac:dyDescent="0.3">
      <c r="C45" s="2"/>
      <c r="D45" s="2"/>
      <c r="E45" s="2"/>
      <c r="F45" s="2"/>
      <c r="G45" s="2"/>
      <c r="H45" s="9"/>
      <c r="I45" s="2"/>
      <c r="J45" s="2"/>
    </row>
    <row r="46" spans="2:10" x14ac:dyDescent="0.3">
      <c r="C46" s="2"/>
      <c r="D46" s="2"/>
      <c r="E46" s="2"/>
      <c r="F46" s="2"/>
      <c r="G46" s="2"/>
      <c r="H46" s="9"/>
      <c r="I46" s="2"/>
      <c r="J46" s="2"/>
    </row>
    <row r="47" spans="2:10" x14ac:dyDescent="0.3">
      <c r="C47" s="2"/>
      <c r="D47" s="2"/>
      <c r="E47" s="2"/>
      <c r="F47" s="2"/>
      <c r="G47" s="2"/>
      <c r="H47" s="9"/>
      <c r="I47" s="2"/>
      <c r="J47" s="2"/>
    </row>
    <row r="48" spans="2:10" x14ac:dyDescent="0.3">
      <c r="C48" s="2"/>
      <c r="D48" s="2"/>
      <c r="E48" s="2"/>
      <c r="F48" s="2"/>
      <c r="G48" s="2"/>
      <c r="H48" s="9"/>
      <c r="I48" s="2"/>
      <c r="J48" s="2"/>
    </row>
    <row r="49" spans="3:10" x14ac:dyDescent="0.3">
      <c r="C49" s="2"/>
      <c r="D49" s="2"/>
      <c r="E49" s="2"/>
      <c r="F49" s="2"/>
      <c r="G49" s="2"/>
      <c r="H49" s="9"/>
      <c r="I49" s="2"/>
      <c r="J49" s="2"/>
    </row>
    <row r="50" spans="3:10" x14ac:dyDescent="0.3">
      <c r="C50" s="2"/>
      <c r="D50" s="2"/>
      <c r="E50" s="2"/>
      <c r="F50" s="2"/>
      <c r="G50" s="2"/>
      <c r="H50" s="9"/>
      <c r="I50" s="2"/>
      <c r="J50" s="2"/>
    </row>
    <row r="51" spans="3:10" x14ac:dyDescent="0.3">
      <c r="C51" s="2"/>
      <c r="D51" s="2"/>
      <c r="E51" s="2"/>
      <c r="F51" s="2"/>
      <c r="G51" s="2"/>
      <c r="H51" s="9"/>
      <c r="I51" s="2"/>
      <c r="J51" s="2"/>
    </row>
    <row r="52" spans="3:10" x14ac:dyDescent="0.3">
      <c r="C52" s="2"/>
      <c r="D52" s="2"/>
      <c r="E52" s="2"/>
      <c r="F52" s="2"/>
      <c r="G52" s="2"/>
      <c r="H52" s="9"/>
      <c r="I52" s="2"/>
      <c r="J52" s="2"/>
    </row>
    <row r="53" spans="3:10" x14ac:dyDescent="0.3">
      <c r="C53" s="2"/>
      <c r="D53" s="2"/>
      <c r="E53" s="2"/>
      <c r="F53" s="2"/>
      <c r="G53" s="2"/>
      <c r="H53" s="9"/>
      <c r="I53" s="2"/>
      <c r="J53" s="2"/>
    </row>
    <row r="54" spans="3:10" x14ac:dyDescent="0.3">
      <c r="C54" s="2"/>
      <c r="D54" s="2"/>
      <c r="E54" s="2"/>
      <c r="F54" s="2"/>
      <c r="G54" s="2"/>
      <c r="H54" s="9"/>
      <c r="I54" s="2"/>
      <c r="J54" s="2"/>
    </row>
    <row r="55" spans="3:10" x14ac:dyDescent="0.3">
      <c r="C55" s="2"/>
      <c r="D55" s="2"/>
      <c r="E55" s="2"/>
      <c r="F55" s="2"/>
      <c r="G55" s="2"/>
      <c r="H55" s="9"/>
      <c r="I55" s="2"/>
      <c r="J55" s="2"/>
    </row>
    <row r="56" spans="3:10" x14ac:dyDescent="0.3">
      <c r="C56" s="2"/>
      <c r="D56" s="2"/>
      <c r="E56" s="2"/>
      <c r="F56" s="2"/>
      <c r="G56" s="2"/>
      <c r="H56" s="9"/>
      <c r="I56" s="2"/>
      <c r="J56" s="2"/>
    </row>
    <row r="57" spans="3:10" x14ac:dyDescent="0.3">
      <c r="C57" s="2"/>
      <c r="D57" s="2"/>
      <c r="E57" s="2"/>
      <c r="F57" s="2"/>
      <c r="G57" s="2"/>
      <c r="H57" s="9"/>
      <c r="I57" s="2"/>
      <c r="J57" s="2"/>
    </row>
    <row r="58" spans="3:10" x14ac:dyDescent="0.3">
      <c r="C58" s="2"/>
      <c r="D58" s="2"/>
      <c r="E58" s="2"/>
      <c r="F58" s="2"/>
      <c r="G58" s="2"/>
      <c r="H58" s="9"/>
      <c r="I58" s="2"/>
      <c r="J58" s="2"/>
    </row>
    <row r="59" spans="3:10" x14ac:dyDescent="0.3">
      <c r="C59" s="2"/>
      <c r="D59" s="2"/>
      <c r="E59" s="2"/>
      <c r="F59" s="2"/>
      <c r="G59" s="2"/>
      <c r="H59" s="9"/>
      <c r="I59" s="2"/>
      <c r="J59" s="2"/>
    </row>
    <row r="60" spans="3:10" x14ac:dyDescent="0.3">
      <c r="C60" s="2"/>
      <c r="D60" s="2"/>
      <c r="E60" s="2"/>
      <c r="F60" s="2"/>
      <c r="G60" s="2"/>
      <c r="H60" s="9"/>
      <c r="I60" s="2"/>
      <c r="J60" s="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4</vt:i4>
      </vt:variant>
    </vt:vector>
  </HeadingPairs>
  <TitlesOfParts>
    <vt:vector size="10" baseType="lpstr">
      <vt:lpstr>SHRNUTÍ</vt:lpstr>
      <vt:lpstr>VYTÁPĚNÍ </vt:lpstr>
      <vt:lpstr>VODOVOD</vt:lpstr>
      <vt:lpstr>KANALIZACE</vt:lpstr>
      <vt:lpstr>VZDUCHOTECHNIKA</vt:lpstr>
      <vt:lpstr>VZOR</vt:lpstr>
      <vt:lpstr>KANALIZACE!Oblast_tisku</vt:lpstr>
      <vt:lpstr>SHRNUTÍ!Oblast_tisku</vt:lpstr>
      <vt:lpstr>VODOVOD!Oblast_tisku</vt:lpstr>
      <vt:lpstr>'VYTÁPĚNÍ '!Oblast_tisku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Holub</dc:creator>
  <cp:lastModifiedBy>Funda Jan</cp:lastModifiedBy>
  <cp:lastPrinted>2017-07-05T07:04:29Z</cp:lastPrinted>
  <dcterms:created xsi:type="dcterms:W3CDTF">2015-10-07T13:47:04Z</dcterms:created>
  <dcterms:modified xsi:type="dcterms:W3CDTF">2017-07-11T12:54:16Z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